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b146391\Desktop\"/>
    </mc:Choice>
  </mc:AlternateContent>
  <bookViews>
    <workbookView xWindow="-105" yWindow="-105" windowWidth="23250" windowHeight="12570" tabRatio="859"/>
  </bookViews>
  <sheets>
    <sheet name="Dashboard" sheetId="3" r:id="rId1"/>
    <sheet name="1_Energy Conservation" sheetId="1" r:id="rId2"/>
    <sheet name="2_Waste Reduction" sheetId="4" r:id="rId3"/>
    <sheet name="3_Paper Reduction" sheetId="5" r:id="rId4"/>
    <sheet name="4_Green Purchasing" sheetId="6" r:id="rId5"/>
    <sheet name="5_Green Event Management" sheetId="9" r:id="rId6"/>
    <sheet name="6_Awareness and Engagement" sheetId="10" r:id="rId7"/>
    <sheet name="7_Workplace Health and Wellness" sheetId="11" r:id="rId8"/>
    <sheet name="8_Innovation" sheetId="12" r:id="rId9"/>
    <sheet name="Dropdown" sheetId="2" state="hidden"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0" i="11" l="1"/>
  <c r="K18" i="10"/>
  <c r="K17" i="10"/>
  <c r="K15" i="9"/>
  <c r="K15" i="5"/>
  <c r="K9" i="12" l="1"/>
  <c r="K22" i="3" l="1"/>
  <c r="K27" i="3"/>
  <c r="K26" i="3"/>
  <c r="K25" i="3"/>
  <c r="K24" i="3"/>
  <c r="K23" i="3"/>
  <c r="K21" i="3"/>
  <c r="K20" i="3"/>
  <c r="K11" i="11"/>
  <c r="K9" i="11"/>
  <c r="G6" i="12" l="1"/>
  <c r="J27" i="3" s="1"/>
  <c r="L27" i="3" s="1"/>
  <c r="G6" i="11"/>
  <c r="J26" i="3" s="1"/>
  <c r="K13" i="10"/>
  <c r="K12" i="10"/>
  <c r="K17" i="9"/>
  <c r="K13" i="9"/>
  <c r="K14" i="9"/>
  <c r="K12" i="9"/>
  <c r="G6" i="9" l="1"/>
  <c r="D24" i="3"/>
  <c r="F24" i="3" s="1"/>
  <c r="J24" i="3"/>
  <c r="L24" i="3" s="1"/>
  <c r="E24" i="3"/>
  <c r="L26" i="3"/>
  <c r="G6" i="10"/>
  <c r="J25" i="3" s="1"/>
  <c r="L25" i="3" s="1"/>
  <c r="K13" i="6"/>
  <c r="K12" i="6"/>
  <c r="K11" i="6"/>
  <c r="K14" i="5"/>
  <c r="K13" i="5"/>
  <c r="K14" i="4"/>
  <c r="K13" i="4"/>
  <c r="K15" i="4"/>
  <c r="K12" i="1"/>
  <c r="K13" i="1"/>
  <c r="K15" i="1"/>
  <c r="K14" i="1"/>
  <c r="K16" i="1"/>
  <c r="K16" i="5"/>
  <c r="G6" i="1" l="1"/>
  <c r="D25" i="3"/>
  <c r="F25" i="3" s="1"/>
  <c r="E25" i="3"/>
  <c r="G6" i="6"/>
  <c r="G6" i="4"/>
  <c r="G6" i="5"/>
  <c r="E20" i="3"/>
  <c r="J23" i="3" l="1"/>
  <c r="L23" i="3" s="1"/>
  <c r="E23" i="3"/>
  <c r="D23" i="3"/>
  <c r="F23" i="3" s="1"/>
  <c r="J20" i="3"/>
  <c r="D20" i="3"/>
  <c r="J22" i="3"/>
  <c r="D22" i="3"/>
  <c r="F22" i="3" s="1"/>
  <c r="E22" i="3"/>
  <c r="J21" i="3"/>
  <c r="E21" i="3"/>
  <c r="D21" i="3"/>
  <c r="F21" i="3" s="1"/>
  <c r="J28" i="3" l="1"/>
  <c r="L28" i="3"/>
  <c r="F20" i="3"/>
  <c r="F28" i="3"/>
  <c r="E28" i="3"/>
  <c r="L22" i="3"/>
  <c r="L21" i="3"/>
  <c r="K28" i="3"/>
  <c r="D28" i="3"/>
  <c r="L20" i="3"/>
</calcChain>
</file>

<file path=xl/comments1.xml><?xml version="1.0" encoding="utf-8"?>
<comments xmlns="http://schemas.openxmlformats.org/spreadsheetml/2006/main">
  <authors>
    <author>Serena Wong</author>
  </authors>
  <commentList>
    <comment ref="D28" authorId="0" shapeId="0">
      <text>
        <r>
          <rPr>
            <sz val="10"/>
            <color indexed="81"/>
            <rFont val="Times New Roman"/>
            <family val="1"/>
          </rPr>
          <t>This is an estimation.  The final result would be determined together with the evidence submitted.</t>
        </r>
      </text>
    </comment>
    <comment ref="J28" authorId="0" shapeId="0">
      <text>
        <r>
          <rPr>
            <sz val="10"/>
            <color indexed="81"/>
            <rFont val="Times New Roman"/>
            <family val="1"/>
          </rPr>
          <t>This is an estimation.  The final result would be determined together with the evidence submitted.</t>
        </r>
      </text>
    </comment>
  </commentList>
</comments>
</file>

<file path=xl/sharedStrings.xml><?xml version="1.0" encoding="utf-8"?>
<sst xmlns="http://schemas.openxmlformats.org/spreadsheetml/2006/main" count="407" uniqueCount="244">
  <si>
    <t>Category</t>
  </si>
  <si>
    <t>Action</t>
  </si>
  <si>
    <t>Resources</t>
  </si>
  <si>
    <t>Points</t>
  </si>
  <si>
    <t>Achieved?</t>
  </si>
  <si>
    <t>Evidence</t>
  </si>
  <si>
    <t>EC1</t>
  </si>
  <si>
    <t>EC2</t>
  </si>
  <si>
    <t>EC3</t>
  </si>
  <si>
    <t>EC4</t>
  </si>
  <si>
    <t>EC5</t>
  </si>
  <si>
    <t>EC6</t>
  </si>
  <si>
    <t>NA</t>
  </si>
  <si>
    <t>e.g., Internal communications</t>
  </si>
  <si>
    <t>e.g., Photo or internal communications</t>
  </si>
  <si>
    <t>Mandatory</t>
  </si>
  <si>
    <t>Computer Monitor Power-saving Setting</t>
  </si>
  <si>
    <t>Category 1: Energy Conservation</t>
  </si>
  <si>
    <t>Select</t>
  </si>
  <si>
    <t>Yes</t>
  </si>
  <si>
    <t>No</t>
  </si>
  <si>
    <t>Total Points Available</t>
  </si>
  <si>
    <t>Energy Conservation</t>
  </si>
  <si>
    <t>Waste Reduction</t>
  </si>
  <si>
    <t>Paper Reduction</t>
  </si>
  <si>
    <t>Green Purchasing</t>
  </si>
  <si>
    <t>Green Event Management</t>
  </si>
  <si>
    <t>Awareness and Engagement</t>
  </si>
  <si>
    <t>Workplace Health and Wellness</t>
  </si>
  <si>
    <t>Innovation</t>
  </si>
  <si>
    <t>Total Actions Available</t>
  </si>
  <si>
    <t>EC7</t>
  </si>
  <si>
    <t>EC8</t>
  </si>
  <si>
    <t>e.g., Photo or work order for installing timer</t>
  </si>
  <si>
    <t xml:space="preserve">e.g., Photo or work order for delamping </t>
  </si>
  <si>
    <t>Category 2: Waste Reduction</t>
  </si>
  <si>
    <t>WR1</t>
  </si>
  <si>
    <t>WR2</t>
  </si>
  <si>
    <t>WR3</t>
  </si>
  <si>
    <t>WR4</t>
  </si>
  <si>
    <t>WR5</t>
  </si>
  <si>
    <t>• ‘Recycling Location’ Poster</t>
  </si>
  <si>
    <t>e.g., Collection receipt or photo</t>
  </si>
  <si>
    <t>e.g., Photo or invoice/receipt for catering service</t>
  </si>
  <si>
    <t>e.g., Photo or memo</t>
  </si>
  <si>
    <t>Category 3: Paper Reduction</t>
  </si>
  <si>
    <t>Category 4: Green Purchasing</t>
  </si>
  <si>
    <t>PR1</t>
  </si>
  <si>
    <t>PR2</t>
  </si>
  <si>
    <t>PR3</t>
  </si>
  <si>
    <t>PR4</t>
  </si>
  <si>
    <t>PR5</t>
  </si>
  <si>
    <t>PR6</t>
  </si>
  <si>
    <t>• Double-sided Printing Setting</t>
  </si>
  <si>
    <t>• Page Margins Setting</t>
  </si>
  <si>
    <t xml:space="preserve"> e.g., Internal communications</t>
  </si>
  <si>
    <t>e.g., Paper consumption figures and reduction goals</t>
  </si>
  <si>
    <t>e.g., Paper consumption figures of this year and last year and the percentage of reduction (purchasing order should be provided upon request)</t>
  </si>
  <si>
    <t>Keep track and set goals</t>
  </si>
  <si>
    <t>&lt;5%</t>
  </si>
  <si>
    <t>5-10%</t>
  </si>
  <si>
    <t>11-15%</t>
  </si>
  <si>
    <t>16-20%</t>
  </si>
  <si>
    <t>&gt;20%</t>
  </si>
  <si>
    <t>GP1</t>
  </si>
  <si>
    <t>GP2</t>
  </si>
  <si>
    <t>GP3</t>
  </si>
  <si>
    <t>GP4</t>
  </si>
  <si>
    <t>GP5</t>
  </si>
  <si>
    <t xml:space="preserve">e.g., Specification of purchased items </t>
  </si>
  <si>
    <t>e.g., Email correspondence of receiving furniture or equipment from other offices</t>
  </si>
  <si>
    <t>e.g., Specification of purchased green items</t>
  </si>
  <si>
    <t>1-2 items</t>
  </si>
  <si>
    <t>3-4 items</t>
  </si>
  <si>
    <t>5-6 items</t>
  </si>
  <si>
    <t>7-8 items</t>
  </si>
  <si>
    <t>9-10 items</t>
  </si>
  <si>
    <t>&gt;10 items</t>
  </si>
  <si>
    <t>No.</t>
  </si>
  <si>
    <t>Green Office Program - Achievement Dashboard</t>
  </si>
  <si>
    <t>GO! Contact Person:</t>
  </si>
  <si>
    <t>Email Address:</t>
  </si>
  <si>
    <t>Have you fulfilled all the required actions?</t>
  </si>
  <si>
    <r>
      <t>Waste Management Guidelines</t>
    </r>
    <r>
      <rPr>
        <sz val="12"/>
        <rFont val="Times New Roman"/>
        <family val="1"/>
      </rPr>
      <t xml:space="preserve"> (2.3 – Used Electrical and Electronic Equipment, 2.4 – Used Furniture and Equipment)</t>
    </r>
  </si>
  <si>
    <r>
      <rPr>
        <sz val="12"/>
        <rFont val="Times New Roman"/>
        <family val="1"/>
      </rPr>
      <t xml:space="preserve">[FNO] </t>
    </r>
    <r>
      <rPr>
        <u/>
        <sz val="12"/>
        <color theme="10"/>
        <rFont val="Times New Roman"/>
        <family val="1"/>
      </rPr>
      <t>CUHK Centralised Tenders</t>
    </r>
  </si>
  <si>
    <r>
      <t xml:space="preserve">Green Purchasing Guidelines </t>
    </r>
    <r>
      <rPr>
        <sz val="12"/>
        <rFont val="Times New Roman"/>
        <family val="1"/>
      </rPr>
      <t>(Section 4 – Mandatory ‘Green Actions’)</t>
    </r>
  </si>
  <si>
    <r>
      <t xml:space="preserve">Green Purchasing Guidelines </t>
    </r>
    <r>
      <rPr>
        <sz val="12"/>
        <rFont val="Times New Roman"/>
        <family val="1"/>
      </rPr>
      <t>(Appendix A – Recommended ‘Green Products’ and their ‘Green Specifications’)</t>
    </r>
  </si>
  <si>
    <r>
      <t xml:space="preserve">Waste Management Guidelines </t>
    </r>
    <r>
      <rPr>
        <sz val="12"/>
        <rFont val="Times New Roman"/>
        <family val="1"/>
      </rPr>
      <t>(2.4 – Used Furniture and Equipment)</t>
    </r>
  </si>
  <si>
    <r>
      <t xml:space="preserve">• Green Purchasing Guidelines </t>
    </r>
    <r>
      <rPr>
        <sz val="12"/>
        <rFont val="Times New Roman"/>
        <family val="1"/>
      </rPr>
      <t>(Section 3 –  General Principles)</t>
    </r>
  </si>
  <si>
    <r>
      <rPr>
        <sz val="12"/>
        <rFont val="Times New Roman"/>
        <family val="1"/>
      </rPr>
      <t xml:space="preserve">• [FNO] </t>
    </r>
    <r>
      <rPr>
        <u/>
        <sz val="12"/>
        <color theme="10"/>
        <rFont val="Times New Roman"/>
        <family val="1"/>
      </rPr>
      <t>CUHK Centralised Tenders</t>
    </r>
  </si>
  <si>
    <t>Remarks</t>
  </si>
  <si>
    <t xml:space="preserve">Certificate of Merit </t>
  </si>
  <si>
    <t>Condition</t>
  </si>
  <si>
    <t>Gold Award</t>
  </si>
  <si>
    <t>Platinum Award</t>
  </si>
  <si>
    <t>Category 5: Green Event Management</t>
  </si>
  <si>
    <t>GE1</t>
  </si>
  <si>
    <t>• Guidelines for Sustainable Event Planning and Management</t>
  </si>
  <si>
    <t>• Manual Drinking Water Pump Borrowing Form</t>
  </si>
  <si>
    <t>‘Green Tips – Food’ on CPSO website</t>
  </si>
  <si>
    <t>e.g., Photos or in-house event guidelines</t>
  </si>
  <si>
    <t>e.g., Photo or email with the charities</t>
  </si>
  <si>
    <t xml:space="preserve">e.g., Menu, invoice, the participant list, etc. </t>
  </si>
  <si>
    <t>e.g., Specification of purchased green items and invoice/receipt</t>
  </si>
  <si>
    <t>Category 6: Awareness and Engagement</t>
  </si>
  <si>
    <t>AE1</t>
  </si>
  <si>
    <t>AE2</t>
  </si>
  <si>
    <t>AE3</t>
  </si>
  <si>
    <t>AE4</t>
  </si>
  <si>
    <t>AE5</t>
  </si>
  <si>
    <t>GE2</t>
  </si>
  <si>
    <t>GE3</t>
  </si>
  <si>
    <t>GE4</t>
  </si>
  <si>
    <t>GE5</t>
  </si>
  <si>
    <t>GE6</t>
  </si>
  <si>
    <t>GE7</t>
  </si>
  <si>
    <t>e.g., Photo and/or documents</t>
  </si>
  <si>
    <t>&gt;3 activities</t>
  </si>
  <si>
    <t>Category 7: Workplace Health and Wellness</t>
  </si>
  <si>
    <t>HW1</t>
  </si>
  <si>
    <t>HW2</t>
  </si>
  <si>
    <t>HW3</t>
  </si>
  <si>
    <t>e.g., Photo and/or internal communications</t>
  </si>
  <si>
    <r>
      <rPr>
        <sz val="11"/>
        <rFont val="Times New Roman"/>
        <family val="1"/>
      </rPr>
      <t xml:space="preserve">[USO] </t>
    </r>
    <r>
      <rPr>
        <u/>
        <sz val="11"/>
        <color theme="10"/>
        <rFont val="Times New Roman"/>
        <family val="1"/>
      </rPr>
      <t>General Safety Information</t>
    </r>
  </si>
  <si>
    <t>&gt;3 initiatives</t>
  </si>
  <si>
    <t>1 action</t>
  </si>
  <si>
    <t>2 actions</t>
  </si>
  <si>
    <t>3 actions</t>
  </si>
  <si>
    <t>4 actions</t>
  </si>
  <si>
    <t>Category 8: Innovation</t>
  </si>
  <si>
    <t>IN1</t>
  </si>
  <si>
    <t>e.g., Description of the project(s) or process(es) with the relevant SDGs</t>
  </si>
  <si>
    <t>1 project</t>
  </si>
  <si>
    <t>3 projects</t>
  </si>
  <si>
    <t>2 projects</t>
  </si>
  <si>
    <t>Telephone Number:</t>
  </si>
  <si>
    <t>Office/Unit Name (English):</t>
  </si>
  <si>
    <t>Office/Unit Name (Chinese):</t>
  </si>
  <si>
    <t>Competent Green Office</t>
  </si>
  <si>
    <t>Recognition</t>
  </si>
  <si>
    <t>Shared Link with Action Evidence:</t>
  </si>
  <si>
    <t>Category Awards</t>
  </si>
  <si>
    <t>B. Recognition Scheme</t>
  </si>
  <si>
    <t>C. Mandatory Action</t>
  </si>
  <si>
    <t>D. Optional Action</t>
  </si>
  <si>
    <t>Fulfillment of all mandatory actions</t>
  </si>
  <si>
    <t>Achievement of 25 points</t>
  </si>
  <si>
    <t>Achievement of 40 points</t>
  </si>
  <si>
    <t>Achievement of 60 points</t>
  </si>
  <si>
    <t>A. General Information</t>
  </si>
  <si>
    <t>Achievement of the most points in a category among all participating offices</t>
  </si>
  <si>
    <t>What categories are you strongest in?</t>
  </si>
  <si>
    <t>SDGs</t>
  </si>
  <si>
    <t>12, 13</t>
  </si>
  <si>
    <t>3, 13</t>
  </si>
  <si>
    <t>11, 12</t>
  </si>
  <si>
    <t>12, 15</t>
  </si>
  <si>
    <t>12, 13, 15</t>
  </si>
  <si>
    <t>12, 13, 14, 15</t>
  </si>
  <si>
    <t>1, 12, 13, 14, 15</t>
  </si>
  <si>
    <t>12, 14, 15</t>
  </si>
  <si>
    <t>3, 11</t>
  </si>
  <si>
    <t>3, 8</t>
  </si>
  <si>
    <t>/ 11 Points</t>
  </si>
  <si>
    <t>/ 8 Points</t>
  </si>
  <si>
    <t>/ 12 Points</t>
  </si>
  <si>
    <t>/ 10 Points</t>
  </si>
  <si>
    <t>/ 9 Points</t>
  </si>
  <si>
    <t>Category 1 Sub-total (estimated):</t>
  </si>
  <si>
    <t>Category 2 Sub-total (estimated):</t>
  </si>
  <si>
    <t>Category 3 Sub-total (estimated):</t>
  </si>
  <si>
    <t>Category 4 Sub-total (estimated):</t>
  </si>
  <si>
    <t>Category 5 Sub-total (estimated):</t>
  </si>
  <si>
    <t>Category 6 Sub-total (estimated):</t>
  </si>
  <si>
    <t>Category 7 Sub-total (estimated):</t>
  </si>
  <si>
    <t>Category 8 Sub-total (estimated):</t>
  </si>
  <si>
    <t>Points Achieved
(estimated)</t>
  </si>
  <si>
    <t>No. of Actions Achieved (estimated)</t>
  </si>
  <si>
    <t>Completion Rate
(estimated)</t>
  </si>
  <si>
    <t>Completion Rate (estimated)</t>
  </si>
  <si>
    <t>Total (estimated)</t>
  </si>
  <si>
    <r>
      <t xml:space="preserve">Number of people who have a physical </t>
    </r>
    <r>
      <rPr>
        <sz val="12"/>
        <rFont val="Times New Roman"/>
        <family val="1"/>
      </rPr>
      <t>workstation</t>
    </r>
    <r>
      <rPr>
        <sz val="12"/>
        <color theme="1"/>
        <rFont val="Times New Roman"/>
        <family val="1"/>
      </rPr>
      <t xml:space="preserve"> in the office:</t>
    </r>
  </si>
  <si>
    <t>Offices recognized as Competent Green Office are eligible for competing for the below awards:</t>
  </si>
  <si>
    <t>[EMO] Delamping Services Contact: 3943 4483 or 3943 4184</t>
  </si>
  <si>
    <t>• ‘Recycling Tips’ Poster</t>
  </si>
  <si>
    <t>• Application Form for Office Paper Waste Recycling Services</t>
  </si>
  <si>
    <t>• Toner-saving Setting</t>
  </si>
  <si>
    <t>Set goals only</t>
  </si>
  <si>
    <t>Keep track only</t>
  </si>
  <si>
    <t>1 activity</t>
  </si>
  <si>
    <t>2 activities</t>
  </si>
  <si>
    <t>3 activities</t>
  </si>
  <si>
    <t>1 initiative</t>
  </si>
  <si>
    <t>2 initiatives</t>
  </si>
  <si>
    <t>3 initiatives</t>
  </si>
  <si>
    <t>• ‘Sustainability at CUHK’ Website</t>
  </si>
  <si>
    <t>• Green Office Programme</t>
  </si>
  <si>
    <t xml:space="preserve">• CU Green Buddies Registration; </t>
  </si>
  <si>
    <r>
      <rPr>
        <sz val="11"/>
        <rFont val="Times New Roman"/>
        <family val="1"/>
      </rPr>
      <t>• CU Green Buddies</t>
    </r>
    <r>
      <rPr>
        <u/>
        <sz val="11"/>
        <color theme="10"/>
        <rFont val="Times New Roman"/>
        <family val="1"/>
      </rPr>
      <t xml:space="preserve"> Facebook;</t>
    </r>
  </si>
  <si>
    <r>
      <rPr>
        <sz val="11"/>
        <rFont val="Times New Roman"/>
        <family val="1"/>
      </rPr>
      <t xml:space="preserve">• CU Green Buddies </t>
    </r>
    <r>
      <rPr>
        <u/>
        <sz val="11"/>
        <color theme="10"/>
        <rFont val="Times New Roman"/>
        <family val="1"/>
      </rPr>
      <t>Instagram</t>
    </r>
  </si>
  <si>
    <t>(e.g., o365, Google, Dropbox, etc.)</t>
  </si>
  <si>
    <r>
      <rPr>
        <b/>
        <sz val="12"/>
        <color theme="1"/>
        <rFont val="Times New Roman"/>
        <family val="1"/>
      </rPr>
      <t xml:space="preserve">Energy Warden
</t>
    </r>
    <r>
      <rPr>
        <sz val="12"/>
        <color theme="1"/>
        <rFont val="Times New Roman"/>
        <family val="1"/>
      </rPr>
      <t xml:space="preserve">
We work with our Energy Warden(s) to implement energy-saving initiatives, including: 
• sharing the ‘Monthly Report on Electricity Consumption’ with all members of the office;
• encouraging our staff members to attend training programmes;
• providing information on office equipment to the Estates Management Office (EMO); and
• adopting energy conservation measures recommended by EMO.</t>
    </r>
  </si>
  <si>
    <r>
      <rPr>
        <b/>
        <sz val="12"/>
        <color theme="1"/>
        <rFont val="Times New Roman"/>
        <family val="1"/>
      </rPr>
      <t>Air Conditioner Thermostat Temperatures</t>
    </r>
    <r>
      <rPr>
        <sz val="12"/>
        <color theme="1"/>
        <rFont val="Times New Roman"/>
        <family val="1"/>
      </rPr>
      <t xml:space="preserve">
Where practicable, we set the air conditioner thermostat temperatures to 25.5°C ± 2°C in summer for working and teaching areas.  </t>
    </r>
  </si>
  <si>
    <r>
      <rPr>
        <b/>
        <sz val="12"/>
        <color theme="1"/>
        <rFont val="Times New Roman"/>
        <family val="1"/>
      </rPr>
      <t xml:space="preserve">Unused Electrical Equipment
</t>
    </r>
    <r>
      <rPr>
        <sz val="12"/>
        <color theme="1"/>
        <rFont val="Times New Roman"/>
        <family val="1"/>
      </rPr>
      <t xml:space="preserve">
We turn off or enable Energy Saver Mode on unused electrical equipment when we are away from the office.  Where possible, we unplug equipment such as computers, printers, photocopiers, drinking water dispensers, microwaves and other small appliances before long holidays to save the energy consumed in Standby Mode.</t>
    </r>
  </si>
  <si>
    <r>
      <rPr>
        <b/>
        <sz val="12"/>
        <color theme="1"/>
        <rFont val="Times New Roman"/>
        <family val="1"/>
      </rPr>
      <t xml:space="preserve">Dressing for the Season
</t>
    </r>
    <r>
      <rPr>
        <sz val="12"/>
        <color theme="1"/>
        <rFont val="Times New Roman"/>
        <family val="1"/>
      </rPr>
      <t xml:space="preserve">
We encourage our staff members to dress appropriately for the season and dress light if there is no formal meeting or event, to minimise the need for heating or cooling.</t>
    </r>
  </si>
  <si>
    <r>
      <rPr>
        <b/>
        <sz val="12"/>
        <color theme="1"/>
        <rFont val="Times New Roman"/>
        <family val="1"/>
      </rPr>
      <t>Free Air Cooling</t>
    </r>
    <r>
      <rPr>
        <sz val="12"/>
        <color theme="1"/>
        <rFont val="Times New Roman"/>
        <family val="1"/>
      </rPr>
      <t xml:space="preserve">
Where practicable, we open windows for free air cooling or switch the air conditioners to Fan Mode instead of Cooling Mode in winter.</t>
    </r>
  </si>
  <si>
    <r>
      <rPr>
        <b/>
        <sz val="12"/>
        <color theme="1"/>
        <rFont val="Times New Roman"/>
        <family val="1"/>
      </rPr>
      <t>Computer Display</t>
    </r>
    <r>
      <rPr>
        <sz val="12"/>
        <color theme="1"/>
        <rFont val="Times New Roman"/>
        <family val="1"/>
      </rPr>
      <t xml:space="preserve">
We set the computer displays to turn off automatically after five minutes of inactivity.  Where possible, we reduce monitor brightness to the minimum comfortable level.</t>
    </r>
  </si>
  <si>
    <r>
      <rPr>
        <b/>
        <sz val="12"/>
        <color theme="1"/>
        <rFont val="Times New Roman"/>
        <family val="1"/>
      </rPr>
      <t>Water Boiler</t>
    </r>
    <r>
      <rPr>
        <sz val="12"/>
        <color theme="1"/>
        <rFont val="Times New Roman"/>
        <family val="1"/>
      </rPr>
      <t xml:space="preserve">
We have installed a timer control or manually turn off water boiler in the pantry during the night time and on long weekends when no staff members are present.</t>
    </r>
  </si>
  <si>
    <r>
      <rPr>
        <b/>
        <sz val="12"/>
        <color theme="1"/>
        <rFont val="Times New Roman"/>
        <family val="1"/>
      </rPr>
      <t xml:space="preserve">Delamping
</t>
    </r>
    <r>
      <rPr>
        <sz val="12"/>
        <color theme="1"/>
        <rFont val="Times New Roman"/>
        <family val="1"/>
      </rPr>
      <t xml:space="preserve">
We have removed excessive artificial illuminations based on the illumination assessment conducted by EMO.</t>
    </r>
  </si>
  <si>
    <r>
      <rPr>
        <b/>
        <sz val="12"/>
        <color theme="1"/>
        <rFont val="Times New Roman"/>
        <family val="1"/>
      </rPr>
      <t>Waste Recycling and Separation</t>
    </r>
    <r>
      <rPr>
        <sz val="12"/>
        <color theme="1"/>
        <rFont val="Times New Roman"/>
        <family val="1"/>
      </rPr>
      <t xml:space="preserve">
We take the following measures to facilitate waste recycling and separation:  
• separate waste paper, plastics and metals from general waste, and deposit the recyclables at nearby recycling facilities;
• engage university-appointed paper waste recycling companies to collect waste directly from our office;
• segregate carton boxes from office paper waste and place carton boxes either at the carton box recycling cages or arrange for their collection by our waste contractor for recycling;
• post ‘Recycling Tips’ posters near our office’s waste separation facilities; and
• introduce on-campus reuse/recycling facilities for miscellaneous resources (e.g., glass bottles, old clothes and banners) and post the ‘Recycling Locations’ poster in office/pantry.</t>
    </r>
  </si>
  <si>
    <r>
      <rPr>
        <b/>
        <sz val="12"/>
        <color theme="1"/>
        <rFont val="Times New Roman"/>
        <family val="1"/>
      </rPr>
      <t>Furniture and Electrical Equipment Management</t>
    </r>
    <r>
      <rPr>
        <sz val="12"/>
        <color theme="1"/>
        <rFont val="Times New Roman"/>
        <family val="1"/>
      </rPr>
      <t xml:space="preserve">
For the management of furniture and electrical equipment: 
• We reuse our existing furniture and/or electrical equipment as far as practicable when planning for relocation or renovation.
• For unwanted/surplus furniture and/or electrical equipment that is still in good condition, we try to make it available for reuse by other offices, through postings in the ITSC’s Weekly Mass Mail.
• We dispose of unserviceable electrical equipment or equipment without a new owner according to the relevant procedures in the Waste Management Guidelines.</t>
    </r>
  </si>
  <si>
    <r>
      <rPr>
        <b/>
        <sz val="12"/>
        <color theme="1"/>
        <rFont val="Times New Roman"/>
        <family val="1"/>
      </rPr>
      <t>Used Printer Cartridges Recycling</t>
    </r>
    <r>
      <rPr>
        <sz val="12"/>
        <color theme="1"/>
        <rFont val="Times New Roman"/>
        <family val="1"/>
      </rPr>
      <t xml:space="preserve">
We recycle our used printer cartridges through the supplier or place them at the Yard of Environmental Sustainability.</t>
    </r>
  </si>
  <si>
    <r>
      <rPr>
        <b/>
        <sz val="12"/>
        <color theme="1"/>
        <rFont val="Times New Roman"/>
        <family val="1"/>
      </rPr>
      <t>Reusable Containers and Cutlery</t>
    </r>
    <r>
      <rPr>
        <sz val="12"/>
        <color theme="1"/>
        <rFont val="Times New Roman"/>
        <family val="1"/>
      </rPr>
      <t xml:space="preserve">
We use reusable containers and cutlery to serve drinks and food in meetings and gatherings.  If it cannot be arranged, we use eco-friendly or biodegradable alternatives.</t>
    </r>
  </si>
  <si>
    <r>
      <rPr>
        <b/>
        <sz val="12"/>
        <color theme="1"/>
        <rFont val="Times New Roman"/>
        <family val="1"/>
      </rPr>
      <t>Office Supplies Sharing</t>
    </r>
    <r>
      <rPr>
        <sz val="12"/>
        <color theme="1"/>
        <rFont val="Times New Roman"/>
        <family val="1"/>
      </rPr>
      <t xml:space="preserve">
We have established a designated area in our office for sharing office supplies that can be re-used and re-distributed.</t>
    </r>
  </si>
  <si>
    <r>
      <rPr>
        <b/>
        <sz val="12"/>
        <color theme="1"/>
        <rFont val="Times New Roman"/>
        <family val="1"/>
      </rPr>
      <t>Going Electronic</t>
    </r>
    <r>
      <rPr>
        <sz val="12"/>
        <color theme="1"/>
        <rFont val="Times New Roman"/>
        <family val="1"/>
      </rPr>
      <t xml:space="preserve">
We go electronic and reduce paper consumption whenever possible.</t>
    </r>
  </si>
  <si>
    <r>
      <rPr>
        <b/>
        <sz val="12"/>
        <color theme="1"/>
        <rFont val="Times New Roman"/>
        <family val="1"/>
      </rPr>
      <t>Eco-Printing</t>
    </r>
    <r>
      <rPr>
        <sz val="12"/>
        <color theme="1"/>
        <rFont val="Times New Roman"/>
        <family val="1"/>
      </rPr>
      <t xml:space="preserve">
When unable to avoid printing hard copies, we print in the following environmentally friendly ways:
• do double-sided printing, which is set as the default on our computers;
• use one-sided scrap paper, which is collected and placed near our printers;
• format documents to minimise the amount of printing paper required, e.g., use space efficiency layout, reduce paper margins and fit multiple pages per sheet when printing; and
• use a lower printing resolution or Econoprint/Ecoprint Mode to save toner when printing drafts and other documents to be circulated within the office.</t>
    </r>
  </si>
  <si>
    <r>
      <rPr>
        <b/>
        <sz val="12"/>
        <color theme="1"/>
        <rFont val="Times New Roman"/>
        <family val="1"/>
      </rPr>
      <t>Issuance of e-Promotional Materials</t>
    </r>
    <r>
      <rPr>
        <sz val="12"/>
        <color theme="1"/>
        <rFont val="Times New Roman"/>
        <family val="1"/>
      </rPr>
      <t xml:space="preserve">
We issue newsletters, brochures, handbooks and promotional materials in e-version and minimise the number of hard copies printed and distributed.  Whenever possible, we include a message on hard copies to encourage readers to subscribe to the e-version instead and to circulate the printed matter and recycle it after reading.</t>
    </r>
  </si>
  <si>
    <r>
      <rPr>
        <b/>
        <sz val="12"/>
        <color theme="1"/>
        <rFont val="Times New Roman"/>
        <family val="1"/>
      </rPr>
      <t>Subscription of e-Publications</t>
    </r>
    <r>
      <rPr>
        <sz val="12"/>
        <color theme="1"/>
        <rFont val="Times New Roman"/>
        <family val="1"/>
      </rPr>
      <t xml:space="preserve">
We subscribe to the e-version of different publications and circulate a minimal number of the hard copies in the office.</t>
    </r>
  </si>
  <si>
    <r>
      <rPr>
        <b/>
        <sz val="12"/>
        <color theme="1"/>
        <rFont val="Times New Roman"/>
        <family val="1"/>
      </rPr>
      <t>Annual Paper Usage</t>
    </r>
    <r>
      <rPr>
        <sz val="12"/>
        <color theme="1"/>
        <rFont val="Times New Roman"/>
        <family val="1"/>
      </rPr>
      <t xml:space="preserve">
We keep track of our office paper usage and set goals on paper usage reduction annually.  
1 point each for consumption figure and reduction goal</t>
    </r>
  </si>
  <si>
    <r>
      <rPr>
        <b/>
        <sz val="12"/>
        <color theme="1"/>
        <rFont val="Times New Roman"/>
        <family val="1"/>
      </rPr>
      <t>Reduction on Annual Paper Usage</t>
    </r>
    <r>
      <rPr>
        <sz val="12"/>
        <color theme="1"/>
        <rFont val="Times New Roman"/>
        <family val="1"/>
      </rPr>
      <t xml:space="preserve">
We have reduced office paper consumption this year compared with last year.
(Please indicate the amount of paper reduced and % of reduction.)
&lt;5%: 1 point; 5–10%: 2 points; 11–15%: 3 points; 16–20%: 4 points; &gt;20%: 5 points</t>
    </r>
  </si>
  <si>
    <r>
      <rPr>
        <b/>
        <sz val="12"/>
        <color theme="1"/>
        <rFont val="Times New Roman"/>
        <family val="1"/>
      </rPr>
      <t>100% Recycled Paper</t>
    </r>
    <r>
      <rPr>
        <sz val="12"/>
        <color theme="1"/>
        <rFont val="Times New Roman"/>
        <family val="1"/>
      </rPr>
      <t xml:space="preserve">
We use 100% recycled A3 and A4 white paper for in-house printing and photocopying.</t>
    </r>
  </si>
  <si>
    <r>
      <rPr>
        <b/>
        <sz val="12"/>
        <color theme="1"/>
        <rFont val="Times New Roman"/>
        <family val="1"/>
      </rPr>
      <t>Green Purchasing Guidelines</t>
    </r>
    <r>
      <rPr>
        <sz val="12"/>
        <color theme="1"/>
        <rFont val="Times New Roman"/>
        <family val="1"/>
      </rPr>
      <t xml:space="preserve">
</t>
    </r>
    <r>
      <rPr>
        <sz val="12"/>
        <rFont val="Times New Roman"/>
        <family val="1"/>
      </rPr>
      <t xml:space="preserve">We ensure that our purchases (apart from A3 and A4 white paper) comply with the mandatory requirements stated in the </t>
    </r>
    <r>
      <rPr>
        <u/>
        <sz val="12"/>
        <color theme="10"/>
        <rFont val="Times New Roman"/>
        <family val="1"/>
      </rPr>
      <t>Green Purchasing Guidelines.</t>
    </r>
  </si>
  <si>
    <r>
      <rPr>
        <b/>
        <sz val="12"/>
        <color theme="1"/>
        <rFont val="Times New Roman"/>
        <family val="1"/>
      </rPr>
      <t>Other Paper Products</t>
    </r>
    <r>
      <rPr>
        <sz val="12"/>
        <color theme="1"/>
        <rFont val="Times New Roman"/>
        <family val="1"/>
      </rPr>
      <t xml:space="preserve">
We purchase or customise other paper products (e.g., name cards, envelops, letterheads, publications and promotional materials) according to the following specifications:
• must contain a minimum of 30% recycled content;
• must originate from a sustainably managed forest certified by internationally recognised standard (e.g., FSC, PEFC) for virgin fibre contents;
• must contain no or minimum level of varnish and coatings; and
• must use soy-based or vegetable-based inks.</t>
    </r>
  </si>
  <si>
    <r>
      <rPr>
        <b/>
        <sz val="12"/>
        <color theme="1"/>
        <rFont val="Times New Roman"/>
        <family val="1"/>
      </rPr>
      <t>Furniture or Equipment Purchasing</t>
    </r>
    <r>
      <rPr>
        <sz val="12"/>
        <color theme="1"/>
        <rFont val="Times New Roman"/>
        <family val="1"/>
      </rPr>
      <t xml:space="preserve">
Before purchasing any new furniture or equipment, we first consider whether the requisite items are being offered by other offices through postings in the ITSC’s Weekly Mass Mail.</t>
    </r>
  </si>
  <si>
    <r>
      <rPr>
        <b/>
        <sz val="12"/>
        <color theme="1"/>
        <rFont val="Times New Roman"/>
        <family val="1"/>
      </rPr>
      <t>Other Purchases</t>
    </r>
    <r>
      <rPr>
        <sz val="12"/>
        <color theme="1"/>
        <rFont val="Times New Roman"/>
        <family val="1"/>
      </rPr>
      <t xml:space="preserve">
We purchase other necessary supplies and services (apart from the mandatory items listed in the Green Purchasing Guidelines) with due weight being given to the following green attributes where applicable and practicable:
• durable, refillable and upgradable;
• locally manufactured;
• minimal packaging and with options to purchase in bulk;
• produced by suppliers with good compliance with environmental legal requirements;
• with green certifications; and
• engagement of services from social enterprises which employ disadvantaged and minorities.
1–2 items: 1 point; 3–4 items: 2 points; 5–6 items: 3 points; 7–8 items: 4 points; 9–10: 5 points; &gt;10 items: 6 points 
</t>
    </r>
  </si>
  <si>
    <r>
      <rPr>
        <b/>
        <sz val="12"/>
        <color theme="1"/>
        <rFont val="Times New Roman"/>
        <family val="1"/>
      </rPr>
      <t>Sustainability-conscious Food Consumption</t>
    </r>
    <r>
      <rPr>
        <sz val="12"/>
        <color theme="1"/>
        <rFont val="Times New Roman"/>
        <family val="1"/>
      </rPr>
      <t xml:space="preserve">
We do not order or serve dishes that contain endangered species or unsustainably-harvested/produced ingredients for our events and gatherings. </t>
    </r>
  </si>
  <si>
    <r>
      <rPr>
        <b/>
        <sz val="12"/>
        <color theme="1"/>
        <rFont val="Times New Roman"/>
        <family val="1"/>
      </rPr>
      <t>Single-serving and individually Packed Items</t>
    </r>
    <r>
      <rPr>
        <sz val="12"/>
        <color theme="1"/>
        <rFont val="Times New Roman"/>
        <family val="1"/>
      </rPr>
      <t xml:space="preserve">
We do not provide single-serving bottled water of one litre or less and corsages, and avoid individually packed beverages and food items at any events.  If name badge holders are used, we choose reusable ones and collect them after the event.</t>
    </r>
  </si>
  <si>
    <r>
      <rPr>
        <b/>
        <sz val="12"/>
        <color theme="1"/>
        <rFont val="Times New Roman"/>
        <family val="1"/>
      </rPr>
      <t>Low-carbon or Socially-responsible Food Options</t>
    </r>
    <r>
      <rPr>
        <sz val="12"/>
        <color theme="1"/>
        <rFont val="Times New Roman"/>
        <family val="1"/>
      </rPr>
      <t xml:space="preserve">
We offer low-carbon or socially-responsible food options such as vegetarian dishes and fair trade, organic coffee, tea or snacks in our events.</t>
    </r>
  </si>
  <si>
    <r>
      <rPr>
        <b/>
        <sz val="12"/>
        <color theme="1"/>
        <rFont val="Times New Roman"/>
        <family val="1"/>
      </rPr>
      <t>Food Portions</t>
    </r>
    <r>
      <rPr>
        <sz val="12"/>
        <color theme="1"/>
        <rFont val="Times New Roman"/>
        <family val="1"/>
      </rPr>
      <t xml:space="preserve">
We order and serve food portions appropriate for the number of participants.  Where possible, we inform the caterer(s) to reduce the pre-ordered food portions when attendance is lower than anticipated.</t>
    </r>
  </si>
  <si>
    <r>
      <rPr>
        <b/>
        <sz val="12"/>
        <color theme="1"/>
        <rFont val="Times New Roman"/>
        <family val="1"/>
      </rPr>
      <t>Handling of Surplus Food</t>
    </r>
    <r>
      <rPr>
        <sz val="12"/>
        <color theme="1"/>
        <rFont val="Times New Roman"/>
        <family val="1"/>
      </rPr>
      <t xml:space="preserve">
We encourage participants to takeaway the leftovers or donate surplus food to the charities.</t>
    </r>
  </si>
  <si>
    <r>
      <rPr>
        <b/>
        <sz val="12"/>
        <color theme="1"/>
        <rFont val="Times New Roman"/>
        <family val="1"/>
      </rPr>
      <t>Minimising the Usage of Disposables</t>
    </r>
    <r>
      <rPr>
        <sz val="12"/>
        <color theme="1"/>
        <rFont val="Times New Roman"/>
        <family val="1"/>
      </rPr>
      <t xml:space="preserve">
We use the following methods to minimise the usage of disposables:
• encourage meeting attendees and event participants to bring their own water bottles, containers and/or cutlery; 
• use reusable containers and cutlery to serve drinks and food; and
• avoid to provide individually packed beverages and food items in our events.</t>
    </r>
  </si>
  <si>
    <r>
      <rPr>
        <b/>
        <sz val="12"/>
        <color theme="1"/>
        <rFont val="Times New Roman"/>
        <family val="1"/>
      </rPr>
      <t>Measures to Reduce Waste</t>
    </r>
    <r>
      <rPr>
        <sz val="12"/>
        <color theme="1"/>
        <rFont val="Times New Roman"/>
        <family val="1"/>
      </rPr>
      <t xml:space="preserve">
We adopt measures to reduce waste at source, facilitate waste separation and arrange in advance for the collection of recyclables.</t>
    </r>
  </si>
  <si>
    <r>
      <rPr>
        <b/>
        <sz val="12"/>
        <color theme="1"/>
        <rFont val="Times New Roman"/>
        <family val="1"/>
      </rPr>
      <t>Information sharing on GO!</t>
    </r>
    <r>
      <rPr>
        <sz val="12"/>
        <color theme="1"/>
        <rFont val="Times New Roman"/>
        <family val="1"/>
      </rPr>
      <t xml:space="preserve">
We inform our staff members of the office’s participation in the Green Office Programme (‘GO!’), share information about our efforts on sustainability and encourage them to support related initiatives.
We share the information on campus sustainability and GO! with new staff members when they join us.</t>
    </r>
  </si>
  <si>
    <r>
      <rPr>
        <b/>
        <sz val="12"/>
        <color theme="1"/>
        <rFont val="Times New Roman"/>
        <family val="1"/>
      </rPr>
      <t>Reducing Carbon Emissions from Transportation</t>
    </r>
    <r>
      <rPr>
        <sz val="12"/>
        <color theme="1"/>
        <rFont val="Times New Roman"/>
        <family val="1"/>
      </rPr>
      <t xml:space="preserve">
We encourage our staff members to reduce carbon emissions from transportation:
• take public transport, carpool, cycle or walk to work; and
• utilise video/web conference or/and combine visits of business travel, to avoid unnecessary overseas business travel where applicable.</t>
    </r>
  </si>
  <si>
    <r>
      <rPr>
        <b/>
        <sz val="12"/>
        <color theme="1"/>
        <rFont val="Times New Roman"/>
        <family val="1"/>
      </rPr>
      <t>Raising Awareness of Sustainability</t>
    </r>
    <r>
      <rPr>
        <sz val="12"/>
        <color theme="1"/>
        <rFont val="Times New Roman"/>
        <family val="1"/>
      </rPr>
      <t xml:space="preserve">
To raise awareness of sustainability, we encourage our staff members to:
• register as a member of ‘CU Green Buddies’; and
• join the activities organised by GO! and CU Green Buddies.</t>
    </r>
  </si>
  <si>
    <r>
      <rPr>
        <b/>
        <sz val="12"/>
        <color theme="1"/>
        <rFont val="Times New Roman"/>
        <family val="1"/>
      </rPr>
      <t>Team Building Activities</t>
    </r>
    <r>
      <rPr>
        <sz val="12"/>
        <color theme="1"/>
        <rFont val="Times New Roman"/>
        <family val="1"/>
      </rPr>
      <t xml:space="preserve">
We host team building activities (with sustainability as one of the topics) such as development workshops, field trips/visits and celebration of milestones.
1–3 activities: 1 point for each activity; &gt;3 activities: 4 points</t>
    </r>
  </si>
  <si>
    <r>
      <rPr>
        <b/>
        <sz val="12"/>
        <color theme="1"/>
        <rFont val="Times New Roman"/>
        <family val="1"/>
      </rPr>
      <t>Community Services</t>
    </r>
    <r>
      <rPr>
        <sz val="12"/>
        <color theme="1"/>
        <rFont val="Times New Roman"/>
        <family val="1"/>
      </rPr>
      <t xml:space="preserve">
We host/encourage our staff members to participate in community services, especially related to environmental protection and sustainability.
1–3 activities: 1 point for each activity; &gt;3 activities: 4 points</t>
    </r>
  </si>
  <si>
    <r>
      <rPr>
        <b/>
        <sz val="12"/>
        <color theme="1"/>
        <rFont val="Times New Roman"/>
        <family val="1"/>
      </rPr>
      <t>Office Greening</t>
    </r>
    <r>
      <rPr>
        <sz val="12"/>
        <color theme="1"/>
        <rFont val="Times New Roman"/>
        <family val="1"/>
      </rPr>
      <t xml:space="preserve">
We engage our staff members to manage the greening of their offices/workstations.</t>
    </r>
  </si>
  <si>
    <r>
      <rPr>
        <b/>
        <sz val="12"/>
        <color theme="1"/>
        <rFont val="Times New Roman"/>
        <family val="1"/>
      </rPr>
      <t>Workplace Health-related Initiatives</t>
    </r>
    <r>
      <rPr>
        <sz val="12"/>
        <color theme="1"/>
        <rFont val="Times New Roman"/>
        <family val="1"/>
      </rPr>
      <t xml:space="preserve">
We undertake workplace health-related initiatives, such as team sport events, nutrition education, cooking demonstrations, promotion of flexible plant-based diet and promotion of drinking water.
1–3 initiatives: 1 point for each initiative; &gt;3 initiatives: 4 points</t>
    </r>
  </si>
  <si>
    <r>
      <rPr>
        <b/>
        <sz val="12"/>
        <color theme="1"/>
        <rFont val="Times New Roman"/>
        <family val="1"/>
      </rPr>
      <t>Safe and Healthy Work Environment</t>
    </r>
    <r>
      <rPr>
        <sz val="12"/>
        <color theme="1"/>
        <rFont val="Times New Roman"/>
        <family val="1"/>
      </rPr>
      <t xml:space="preserve">
We ensure a safe and healthy work environment for both staff members and students.
Up to 4 actions taken: 1 point for each action</t>
    </r>
  </si>
  <si>
    <r>
      <rPr>
        <b/>
        <sz val="12"/>
        <color theme="1"/>
        <rFont val="Times New Roman"/>
        <family val="1"/>
      </rPr>
      <t>Self-initiated Projects or Processes</t>
    </r>
    <r>
      <rPr>
        <sz val="12"/>
        <color theme="1"/>
        <rFont val="Times New Roman"/>
        <family val="1"/>
      </rPr>
      <t xml:space="preserve">
We initiate project(s) or process(es) in line with the objectives of GO!. 
Up to 3 projects taken: up to 3 points for each project </t>
    </r>
  </si>
  <si>
    <r>
      <t>Green Purchasing Guidelines</t>
    </r>
    <r>
      <rPr>
        <sz val="12"/>
        <rFont val="Times New Roman"/>
        <family val="1"/>
      </rPr>
      <t xml:space="preserve"> (Section 4.1 (xv) – Sustainability-Conscious Food Consumption)</t>
    </r>
  </si>
  <si>
    <r>
      <rPr>
        <sz val="12"/>
        <color theme="10"/>
        <rFont val="Times New Roman"/>
        <family val="1"/>
      </rPr>
      <t xml:space="preserve">• </t>
    </r>
    <r>
      <rPr>
        <u/>
        <sz val="12"/>
        <color theme="10"/>
        <rFont val="Times New Roman"/>
        <family val="1"/>
      </rPr>
      <t>Guidelines for Sustainable Event Planning and Management</t>
    </r>
  </si>
  <si>
    <r>
      <rPr>
        <sz val="11"/>
        <color theme="10"/>
        <rFont val="Times New Roman"/>
        <family val="1"/>
      </rPr>
      <t>•</t>
    </r>
    <r>
      <rPr>
        <u/>
        <sz val="11"/>
        <color theme="10"/>
        <rFont val="Times New Roman"/>
        <family val="1"/>
      </rPr>
      <t xml:space="preserve"> </t>
    </r>
    <r>
      <rPr>
        <i/>
        <u/>
        <sz val="11"/>
        <color theme="10"/>
        <rFont val="Times New Roman"/>
        <family val="1"/>
      </rPr>
      <t>CUHK Sustainability</t>
    </r>
    <r>
      <rPr>
        <u/>
        <sz val="11"/>
        <color theme="10"/>
        <rFont val="Times New Roman"/>
        <family val="1"/>
      </rPr>
      <t xml:space="preserve"> e-publication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</si>
</sst>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2"/>
      <color theme="1"/>
      <name val="Times New Roman"/>
      <family val="1"/>
    </font>
    <font>
      <u/>
      <sz val="11"/>
      <color theme="10"/>
      <name val="Calibri"/>
      <family val="2"/>
      <scheme val="minor"/>
    </font>
    <font>
      <b/>
      <sz val="12"/>
      <color theme="1"/>
      <name val="Times New Roman"/>
      <family val="1"/>
    </font>
    <font>
      <sz val="12"/>
      <color theme="0"/>
      <name val="Times New Roman"/>
      <family val="1"/>
    </font>
    <font>
      <u/>
      <sz val="12"/>
      <color theme="10"/>
      <name val="Times New Roman"/>
      <family val="1"/>
    </font>
    <font>
      <sz val="12"/>
      <name val="Times New Roman"/>
      <family val="1"/>
    </font>
    <font>
      <b/>
      <sz val="12"/>
      <color indexed="8"/>
      <name val="Times New Roman"/>
      <family val="1"/>
    </font>
    <font>
      <u/>
      <sz val="11"/>
      <color theme="10"/>
      <name val="Times New Roman"/>
      <family val="1"/>
    </font>
    <font>
      <sz val="11"/>
      <name val="Times New Roman"/>
      <family val="1"/>
    </font>
    <font>
      <sz val="11"/>
      <color theme="10"/>
      <name val="Times New Roman"/>
      <family val="1"/>
    </font>
    <font>
      <sz val="10"/>
      <color indexed="81"/>
      <name val="Times New Roman"/>
      <family val="1"/>
    </font>
    <font>
      <sz val="12"/>
      <color theme="10"/>
      <name val="Times New Roman"/>
      <family val="1"/>
    </font>
    <font>
      <i/>
      <u/>
      <sz val="11"/>
      <color theme="10"/>
      <name val="Times New Roman"/>
      <family val="1"/>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45">
    <xf numFmtId="0" fontId="0" fillId="0" borderId="0" xfId="0"/>
    <xf numFmtId="0" fontId="2" fillId="0" borderId="0" xfId="0" applyFont="1"/>
    <xf numFmtId="16" fontId="0" fillId="0" borderId="0" xfId="0" applyNumberFormat="1"/>
    <xf numFmtId="0" fontId="4" fillId="0" borderId="0" xfId="0" applyFont="1"/>
    <xf numFmtId="0" fontId="2" fillId="0" borderId="1" xfId="0" applyFont="1" applyBorder="1"/>
    <xf numFmtId="0" fontId="2" fillId="0" borderId="1" xfId="0" applyFont="1" applyBorder="1" applyAlignment="1">
      <alignment horizontal="center"/>
    </xf>
    <xf numFmtId="9" fontId="2" fillId="0" borderId="1" xfId="1" applyFont="1" applyBorder="1" applyAlignment="1">
      <alignment horizontal="center"/>
    </xf>
    <xf numFmtId="0" fontId="2" fillId="0" borderId="1" xfId="0" applyFont="1" applyFill="1" applyBorder="1" applyAlignment="1">
      <alignment horizontal="right"/>
    </xf>
    <xf numFmtId="0" fontId="2" fillId="0" borderId="1" xfId="0" applyFont="1" applyBorder="1" applyAlignment="1">
      <alignment vertical="top"/>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4" fillId="0" borderId="0" xfId="0" applyFont="1" applyAlignment="1">
      <alignment vertical="top"/>
    </xf>
    <xf numFmtId="0" fontId="2" fillId="0" borderId="0" xfId="0" applyFont="1" applyFill="1" applyAlignment="1">
      <alignment vertical="top"/>
    </xf>
    <xf numFmtId="0" fontId="5" fillId="0" borderId="0" xfId="0" applyFont="1" applyAlignment="1">
      <alignment vertical="top"/>
    </xf>
    <xf numFmtId="0" fontId="6" fillId="0" borderId="1" xfId="2" applyFont="1" applyBorder="1" applyAlignment="1">
      <alignment vertical="top" wrapText="1"/>
    </xf>
    <xf numFmtId="0" fontId="2" fillId="0" borderId="1" xfId="0" applyFont="1" applyFill="1" applyBorder="1" applyAlignment="1">
      <alignment horizontal="center" vertical="top"/>
    </xf>
    <xf numFmtId="0" fontId="6" fillId="0" borderId="0" xfId="2" applyFont="1" applyAlignment="1">
      <alignment vertical="top" wrapText="1"/>
    </xf>
    <xf numFmtId="0" fontId="6" fillId="0" borderId="3" xfId="2" applyFont="1" applyBorder="1" applyAlignment="1">
      <alignment vertical="top" wrapText="1"/>
    </xf>
    <xf numFmtId="0" fontId="2" fillId="0" borderId="5" xfId="0" applyFont="1" applyBorder="1" applyAlignment="1">
      <alignment vertical="top" wrapText="1"/>
    </xf>
    <xf numFmtId="0" fontId="6" fillId="0" borderId="4" xfId="2" applyFont="1" applyBorder="1" applyAlignment="1">
      <alignment horizontal="left" vertical="top" wrapText="1"/>
    </xf>
    <xf numFmtId="0" fontId="2" fillId="0" borderId="6" xfId="0" applyFont="1" applyBorder="1" applyAlignment="1">
      <alignment horizontal="center" vertical="top"/>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6" fillId="0" borderId="0" xfId="2" applyFont="1" applyAlignment="1">
      <alignment vertical="top"/>
    </xf>
    <xf numFmtId="0" fontId="2" fillId="0" borderId="0" xfId="0" applyFont="1" applyAlignment="1">
      <alignment horizontal="center" vertical="top" wrapText="1"/>
    </xf>
    <xf numFmtId="0" fontId="2" fillId="0" borderId="0" xfId="0" applyFont="1" applyAlignment="1">
      <alignment horizontal="center" vertical="top"/>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vertical="top"/>
    </xf>
    <xf numFmtId="0" fontId="2" fillId="0" borderId="2" xfId="0" applyFont="1" applyBorder="1" applyAlignment="1">
      <alignment horizontal="center" vertical="top"/>
    </xf>
    <xf numFmtId="0" fontId="2" fillId="0" borderId="4" xfId="0" applyFont="1" applyBorder="1" applyAlignment="1">
      <alignment horizontal="center" vertical="top"/>
    </xf>
    <xf numFmtId="0" fontId="2" fillId="0" borderId="2" xfId="0" applyFont="1" applyBorder="1" applyAlignment="1">
      <alignment horizontal="left" vertical="top" wrapText="1"/>
    </xf>
    <xf numFmtId="0" fontId="2" fillId="0" borderId="1" xfId="0" applyFont="1" applyBorder="1" applyAlignment="1">
      <alignment horizontal="center" vertical="top"/>
    </xf>
    <xf numFmtId="0" fontId="2" fillId="0" borderId="0" xfId="0" applyFont="1" applyBorder="1" applyAlignment="1">
      <alignment vertical="top"/>
    </xf>
    <xf numFmtId="0" fontId="4" fillId="0" borderId="5" xfId="0" applyFont="1" applyFill="1" applyBorder="1" applyAlignment="1">
      <alignment vertical="top"/>
    </xf>
    <xf numFmtId="0" fontId="8" fillId="0" borderId="5" xfId="0" applyFont="1" applyFill="1" applyBorder="1" applyAlignment="1">
      <alignment vertical="top"/>
    </xf>
    <xf numFmtId="0" fontId="2" fillId="0" borderId="0" xfId="0" applyFont="1" applyBorder="1" applyAlignment="1">
      <alignment horizontal="center" vertical="top"/>
    </xf>
    <xf numFmtId="0" fontId="2" fillId="0" borderId="13" xfId="0" applyFont="1" applyBorder="1" applyAlignment="1">
      <alignment vertical="top"/>
    </xf>
    <xf numFmtId="0" fontId="6" fillId="0" borderId="3" xfId="2" applyFont="1" applyBorder="1" applyAlignment="1">
      <alignment horizontal="left" vertical="top" wrapText="1"/>
    </xf>
    <xf numFmtId="0" fontId="2" fillId="0" borderId="6" xfId="0" applyFont="1" applyBorder="1" applyAlignment="1">
      <alignment vertical="top" wrapText="1"/>
    </xf>
    <xf numFmtId="0" fontId="9" fillId="0" borderId="0" xfId="2" applyFont="1" applyAlignment="1">
      <alignment wrapText="1"/>
    </xf>
    <xf numFmtId="0" fontId="2" fillId="0" borderId="11" xfId="0" applyFont="1" applyBorder="1" applyAlignment="1">
      <alignment horizontal="left" vertical="top" wrapText="1"/>
    </xf>
    <xf numFmtId="0" fontId="9" fillId="0" borderId="1" xfId="2" applyFont="1" applyBorder="1" applyAlignment="1">
      <alignment vertical="center" wrapText="1"/>
    </xf>
    <xf numFmtId="0" fontId="6" fillId="0" borderId="2" xfId="2" applyFont="1" applyBorder="1" applyAlignment="1">
      <alignment horizontal="left" vertical="top" wrapText="1"/>
    </xf>
    <xf numFmtId="0" fontId="2" fillId="0" borderId="4" xfId="0" applyFont="1" applyBorder="1" applyAlignment="1">
      <alignment vertical="top" wrapText="1"/>
    </xf>
    <xf numFmtId="0" fontId="9" fillId="0" borderId="0" xfId="2" applyFont="1" applyBorder="1" applyAlignment="1">
      <alignment vertical="center" wrapText="1"/>
    </xf>
    <xf numFmtId="0" fontId="9" fillId="0" borderId="0" xfId="2" applyFont="1" applyBorder="1" applyAlignment="1">
      <alignment wrapText="1"/>
    </xf>
    <xf numFmtId="0" fontId="9" fillId="0" borderId="12" xfId="2" applyFont="1" applyBorder="1" applyAlignment="1">
      <alignment vertical="center" wrapText="1"/>
    </xf>
    <xf numFmtId="0" fontId="2" fillId="0" borderId="1" xfId="0" applyFont="1" applyBorder="1" applyAlignment="1">
      <alignment horizontal="center" vertical="top"/>
    </xf>
    <xf numFmtId="0" fontId="4" fillId="0" borderId="6" xfId="0" applyFont="1" applyBorder="1" applyAlignment="1">
      <alignment vertical="top"/>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xf>
    <xf numFmtId="0" fontId="4" fillId="2" borderId="3" xfId="0" applyFont="1" applyFill="1" applyBorder="1" applyAlignment="1">
      <alignment horizontal="center" vertical="top" wrapText="1"/>
    </xf>
    <xf numFmtId="0" fontId="4" fillId="2" borderId="3" xfId="0" applyFont="1" applyFill="1" applyBorder="1" applyAlignment="1">
      <alignment horizontal="center" vertical="top"/>
    </xf>
    <xf numFmtId="0" fontId="2" fillId="0" borderId="0" xfId="0" applyFont="1" applyBorder="1"/>
    <xf numFmtId="0" fontId="2" fillId="0" borderId="0" xfId="0" applyFont="1" applyBorder="1" applyAlignment="1">
      <alignment horizontal="left" vertical="center"/>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top"/>
    </xf>
    <xf numFmtId="0" fontId="2" fillId="0" borderId="1" xfId="0" applyFont="1" applyBorder="1" applyAlignment="1">
      <alignment wrapText="1"/>
    </xf>
    <xf numFmtId="0" fontId="2" fillId="0" borderId="1" xfId="0" applyFont="1" applyFill="1" applyBorder="1" applyAlignment="1">
      <alignment wrapText="1"/>
    </xf>
    <xf numFmtId="0" fontId="2" fillId="3" borderId="10" xfId="0" applyFont="1" applyFill="1" applyBorder="1" applyAlignment="1">
      <alignment horizontal="center" vertical="top"/>
    </xf>
    <xf numFmtId="0" fontId="2" fillId="3" borderId="5" xfId="0" applyFont="1" applyFill="1" applyBorder="1" applyAlignment="1">
      <alignment horizontal="center" vertical="top"/>
    </xf>
    <xf numFmtId="0" fontId="2" fillId="3" borderId="4" xfId="0" applyFont="1" applyFill="1" applyBorder="1" applyAlignment="1">
      <alignment horizontal="center" vertical="top"/>
    </xf>
    <xf numFmtId="0" fontId="2" fillId="3" borderId="1" xfId="0" applyFont="1" applyFill="1" applyBorder="1" applyAlignment="1">
      <alignment horizontal="center" vertical="top"/>
    </xf>
    <xf numFmtId="0" fontId="2" fillId="0" borderId="2" xfId="0" applyFont="1" applyBorder="1" applyAlignment="1">
      <alignment horizontal="center" vertical="top"/>
    </xf>
    <xf numFmtId="0" fontId="2" fillId="0" borderId="1" xfId="0" applyFont="1" applyBorder="1" applyAlignment="1">
      <alignment horizontal="center" vertical="top"/>
    </xf>
    <xf numFmtId="0" fontId="2" fillId="0" borderId="3"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left" vertical="top" wrapText="1"/>
    </xf>
    <xf numFmtId="0" fontId="2" fillId="0" borderId="1" xfId="0" applyFont="1" applyBorder="1" applyAlignment="1">
      <alignment horizontal="center" vertical="top"/>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5" xfId="0" applyFont="1" applyBorder="1" applyAlignment="1">
      <alignment horizontal="center" vertical="top"/>
    </xf>
    <xf numFmtId="0" fontId="6" fillId="0" borderId="4" xfId="2" applyFont="1" applyBorder="1" applyAlignment="1">
      <alignment vertical="top" wrapText="1"/>
    </xf>
    <xf numFmtId="0" fontId="2" fillId="0" borderId="5" xfId="0" applyFont="1" applyBorder="1" applyAlignment="1">
      <alignment horizontal="center" vertical="top" wrapText="1"/>
    </xf>
    <xf numFmtId="0" fontId="4" fillId="0" borderId="0" xfId="0" applyFont="1" applyAlignment="1">
      <alignment vertical="top" wrapText="1"/>
    </xf>
    <xf numFmtId="0" fontId="2" fillId="3" borderId="5" xfId="0" applyFont="1" applyFill="1" applyBorder="1" applyAlignment="1">
      <alignment horizontal="center" vertical="top" wrapText="1"/>
    </xf>
    <xf numFmtId="0" fontId="2" fillId="3" borderId="4" xfId="0" applyFont="1" applyFill="1" applyBorder="1" applyAlignment="1">
      <alignment horizontal="center" vertical="top"/>
    </xf>
    <xf numFmtId="0" fontId="6" fillId="0" borderId="11" xfId="2" applyFont="1" applyBorder="1" applyAlignment="1">
      <alignment vertical="center" wrapText="1"/>
    </xf>
    <xf numFmtId="0" fontId="6" fillId="0" borderId="10" xfId="2" applyFont="1" applyBorder="1" applyAlignment="1">
      <alignment wrapText="1"/>
    </xf>
    <xf numFmtId="0" fontId="6" fillId="0" borderId="13" xfId="2" applyFont="1" applyBorder="1" applyAlignment="1">
      <alignment vertical="center" wrapText="1"/>
    </xf>
    <xf numFmtId="0" fontId="6" fillId="0" borderId="8" xfId="2" applyFont="1" applyBorder="1" applyAlignment="1">
      <alignment wrapText="1"/>
    </xf>
    <xf numFmtId="0" fontId="9" fillId="0" borderId="1" xfId="2" applyFont="1" applyBorder="1" applyAlignment="1">
      <alignment vertical="top" wrapText="1"/>
    </xf>
    <xf numFmtId="0" fontId="2" fillId="3" borderId="1" xfId="0" applyFont="1" applyFill="1" applyBorder="1" applyAlignment="1">
      <alignment horizontal="left" vertical="top"/>
    </xf>
    <xf numFmtId="0" fontId="2" fillId="3" borderId="1" xfId="0" applyFont="1" applyFill="1" applyBorder="1" applyAlignment="1">
      <alignment vertical="top"/>
    </xf>
    <xf numFmtId="0" fontId="2" fillId="3" borderId="2" xfId="0" applyFont="1" applyFill="1" applyBorder="1" applyAlignment="1">
      <alignment horizontal="left" vertical="top"/>
    </xf>
    <xf numFmtId="0" fontId="2" fillId="3" borderId="4" xfId="0" applyFont="1" applyFill="1" applyBorder="1" applyAlignment="1">
      <alignment vertical="top"/>
    </xf>
    <xf numFmtId="0" fontId="2" fillId="3" borderId="3" xfId="0" applyFont="1" applyFill="1" applyBorder="1" applyAlignment="1">
      <alignment horizontal="left" vertical="top"/>
    </xf>
    <xf numFmtId="0" fontId="2" fillId="3" borderId="1" xfId="0" applyFont="1" applyFill="1" applyBorder="1" applyAlignment="1">
      <alignment horizontal="left" vertical="top"/>
    </xf>
    <xf numFmtId="0" fontId="2" fillId="3" borderId="1" xfId="0" applyFont="1" applyFill="1" applyBorder="1" applyAlignment="1" applyProtection="1">
      <alignment horizontal="center" vertical="top"/>
      <protection locked="0"/>
    </xf>
    <xf numFmtId="0" fontId="6" fillId="0" borderId="1" xfId="2" applyFont="1" applyBorder="1" applyAlignment="1">
      <alignment wrapText="1"/>
    </xf>
    <xf numFmtId="0" fontId="6" fillId="0" borderId="0" xfId="2" applyFont="1" applyAlignment="1">
      <alignment vertical="center" wrapText="1"/>
    </xf>
    <xf numFmtId="0" fontId="6" fillId="0" borderId="0" xfId="2" applyFont="1" applyAlignment="1">
      <alignment wrapText="1"/>
    </xf>
    <xf numFmtId="0" fontId="2"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left" wrapText="1"/>
    </xf>
    <xf numFmtId="0" fontId="2" fillId="0" borderId="5" xfId="0" applyFont="1" applyBorder="1" applyAlignment="1">
      <alignment horizontal="center" wrapText="1"/>
    </xf>
    <xf numFmtId="0" fontId="2" fillId="0" borderId="9" xfId="0" applyFont="1" applyBorder="1" applyAlignment="1">
      <alignment horizontal="center" wrapText="1"/>
    </xf>
    <xf numFmtId="0" fontId="2" fillId="0" borderId="6" xfId="0" applyFont="1" applyBorder="1" applyAlignment="1">
      <alignment horizontal="center" wrapText="1"/>
    </xf>
    <xf numFmtId="0" fontId="2" fillId="3" borderId="5" xfId="0" applyFont="1" applyFill="1" applyBorder="1" applyAlignment="1">
      <alignment horizontal="left" vertical="top"/>
    </xf>
    <xf numFmtId="0" fontId="2" fillId="3" borderId="9" xfId="0" applyFont="1" applyFill="1" applyBorder="1" applyAlignment="1">
      <alignment horizontal="left" vertical="top"/>
    </xf>
    <xf numFmtId="0" fontId="2" fillId="3" borderId="6" xfId="0" applyFont="1" applyFill="1" applyBorder="1" applyAlignment="1">
      <alignment horizontal="left" vertical="top"/>
    </xf>
    <xf numFmtId="0" fontId="3" fillId="3" borderId="5" xfId="2" applyFill="1" applyBorder="1" applyAlignment="1">
      <alignment horizontal="left" vertical="top"/>
    </xf>
    <xf numFmtId="0" fontId="4" fillId="0" borderId="0" xfId="0" applyFont="1" applyBorder="1" applyAlignment="1">
      <alignment horizontal="right" vertical="top" wrapText="1"/>
    </xf>
    <xf numFmtId="0" fontId="4" fillId="0" borderId="15" xfId="0" applyFont="1" applyBorder="1" applyAlignment="1">
      <alignment horizontal="right" vertical="top" wrapText="1"/>
    </xf>
    <xf numFmtId="0" fontId="5" fillId="0" borderId="0" xfId="0" applyFont="1" applyAlignment="1">
      <alignment horizontal="center" vertical="top"/>
    </xf>
    <xf numFmtId="0" fontId="2" fillId="3" borderId="3" xfId="0" applyFont="1" applyFill="1" applyBorder="1" applyAlignment="1">
      <alignment horizontal="left" vertical="top"/>
    </xf>
    <xf numFmtId="0" fontId="2" fillId="3" borderId="2" xfId="0" applyFont="1" applyFill="1" applyBorder="1" applyAlignment="1">
      <alignment horizontal="left" vertical="top"/>
    </xf>
    <xf numFmtId="0" fontId="2" fillId="3" borderId="4" xfId="0" applyFont="1" applyFill="1" applyBorder="1" applyAlignment="1">
      <alignment horizontal="left" vertical="top"/>
    </xf>
    <xf numFmtId="0" fontId="2" fillId="0" borderId="3" xfId="0" applyFont="1" applyBorder="1" applyAlignment="1">
      <alignment horizontal="center" vertical="top"/>
    </xf>
    <xf numFmtId="0" fontId="2" fillId="0" borderId="2" xfId="0" applyFont="1" applyBorder="1" applyAlignment="1">
      <alignment horizontal="center" vertical="top"/>
    </xf>
    <xf numFmtId="0" fontId="2" fillId="0" borderId="4" xfId="0" applyFont="1" applyBorder="1" applyAlignment="1">
      <alignment horizontal="center" vertical="top"/>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0" xfId="0" applyFont="1" applyBorder="1" applyAlignment="1">
      <alignment horizontal="left"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7" xfId="0" applyFont="1" applyBorder="1" applyAlignment="1">
      <alignment horizontal="center" vertical="top" wrapText="1"/>
    </xf>
    <xf numFmtId="0" fontId="2" fillId="3" borderId="12" xfId="0" applyFont="1" applyFill="1" applyBorder="1" applyAlignment="1">
      <alignment horizontal="center" vertical="top"/>
    </xf>
    <xf numFmtId="0" fontId="2" fillId="3" borderId="10" xfId="0" applyFont="1" applyFill="1" applyBorder="1" applyAlignment="1">
      <alignment horizontal="center" vertical="top"/>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center" vertical="top"/>
    </xf>
    <xf numFmtId="0" fontId="2" fillId="3" borderId="11" xfId="0" applyFont="1" applyFill="1" applyBorder="1" applyAlignment="1">
      <alignment horizontal="center" vertical="top"/>
    </xf>
    <xf numFmtId="0" fontId="2" fillId="0" borderId="5" xfId="0" applyFont="1" applyBorder="1" applyAlignment="1">
      <alignment horizontal="left" vertical="top" wrapText="1"/>
    </xf>
    <xf numFmtId="0" fontId="2" fillId="3" borderId="5" xfId="0" applyFont="1" applyFill="1" applyBorder="1" applyAlignment="1">
      <alignment horizontal="center" vertical="top"/>
    </xf>
    <xf numFmtId="0" fontId="2" fillId="0" borderId="6" xfId="0" applyFont="1" applyBorder="1" applyAlignment="1">
      <alignment horizontal="left" vertical="top" wrapText="1"/>
    </xf>
    <xf numFmtId="0" fontId="2" fillId="3" borderId="1" xfId="0" applyFont="1" applyFill="1" applyBorder="1" applyAlignment="1">
      <alignment horizontal="left" vertical="top"/>
    </xf>
    <xf numFmtId="0" fontId="2" fillId="0" borderId="12" xfId="0" applyFont="1" applyBorder="1" applyAlignment="1">
      <alignment horizontal="center" vertical="top"/>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7" xfId="0" applyFont="1" applyBorder="1" applyAlignment="1">
      <alignment horizontal="left" vertical="top" wrapText="1"/>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2" xfId="0" applyFont="1" applyFill="1" applyBorder="1" applyAlignment="1">
      <alignment horizontal="center" vertical="top"/>
    </xf>
    <xf numFmtId="0" fontId="2" fillId="0" borderId="0" xfId="0" applyFont="1" applyAlignment="1">
      <alignment horizontal="left" vertical="top"/>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323850</xdr:colOff>
      <xdr:row>1</xdr:row>
      <xdr:rowOff>95250</xdr:rowOff>
    </xdr:from>
    <xdr:ext cx="5962650" cy="97719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15100" y="295275"/>
          <a:ext cx="5962650" cy="977191"/>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latin typeface="Times New Roman" panose="02020603050405020304" pitchFamily="18" charset="0"/>
              <a:cs typeface="Times New Roman" panose="02020603050405020304" pitchFamily="18" charset="0"/>
            </a:rPr>
            <a:t>Once</a:t>
          </a:r>
          <a:r>
            <a:rPr lang="en-GB" sz="1200" baseline="0">
              <a:latin typeface="Times New Roman" panose="02020603050405020304" pitchFamily="18" charset="0"/>
              <a:cs typeface="Times New Roman" panose="02020603050405020304" pitchFamily="18" charset="0"/>
            </a:rPr>
            <a:t> you have completed this excel form, please:</a:t>
          </a:r>
        </a:p>
        <a:p>
          <a:r>
            <a:rPr lang="en-GB" sz="1200" baseline="0">
              <a:latin typeface="Times New Roman" panose="02020603050405020304" pitchFamily="18" charset="0"/>
              <a:cs typeface="Times New Roman" panose="02020603050405020304" pitchFamily="18" charset="0"/>
            </a:rPr>
            <a:t>1. </a:t>
          </a:r>
          <a:r>
            <a:rPr lang="en-GB" sz="1200" baseline="0">
              <a:solidFill>
                <a:sysClr val="windowText" lastClr="000000"/>
              </a:solidFill>
              <a:latin typeface="Times New Roman" panose="02020603050405020304" pitchFamily="18" charset="0"/>
              <a:cs typeface="Times New Roman" panose="02020603050405020304" pitchFamily="18" charset="0"/>
            </a:rPr>
            <a:t>Save the complete form as '</a:t>
          </a:r>
          <a:r>
            <a:rPr lang="en-US" altLang="zh-TW" sz="1200" baseline="0">
              <a:solidFill>
                <a:sysClr val="windowText" lastClr="000000"/>
              </a:solidFill>
              <a:latin typeface="Times New Roman" panose="02020603050405020304" pitchFamily="18" charset="0"/>
              <a:cs typeface="Times New Roman" panose="02020603050405020304" pitchFamily="18" charset="0"/>
            </a:rPr>
            <a:t>[</a:t>
          </a:r>
          <a:r>
            <a:rPr lang="en-GB" sz="1200" baseline="0">
              <a:solidFill>
                <a:sysClr val="windowText" lastClr="000000"/>
              </a:solidFill>
              <a:latin typeface="Times New Roman" panose="02020603050405020304" pitchFamily="18" charset="0"/>
              <a:cs typeface="Times New Roman" panose="02020603050405020304" pitchFamily="18" charset="0"/>
            </a:rPr>
            <a:t>Office/Unit Name]-2019' (e.g., ‘Campus Planning and Sustainability Office-2019’)</a:t>
          </a:r>
          <a:r>
            <a:rPr lang="en-GB" sz="1200" baseline="0">
              <a:latin typeface="Times New Roman" panose="02020603050405020304" pitchFamily="18" charset="0"/>
              <a:cs typeface="Times New Roman" panose="02020603050405020304" pitchFamily="18" charset="0"/>
            </a:rPr>
            <a:t>; and</a:t>
          </a:r>
        </a:p>
        <a:p>
          <a:r>
            <a:rPr lang="en-GB" sz="1200" baseline="0">
              <a:latin typeface="Times New Roman" panose="02020603050405020304" pitchFamily="18" charset="0"/>
              <a:cs typeface="Times New Roman" panose="02020603050405020304" pitchFamily="18" charset="0"/>
            </a:rPr>
            <a:t>2. </a:t>
          </a:r>
          <a:r>
            <a:rPr lang="en-US" altLang="zh-TW" sz="1200" baseline="0">
              <a:latin typeface="Times New Roman" panose="02020603050405020304" pitchFamily="18" charset="0"/>
              <a:cs typeface="Times New Roman" panose="02020603050405020304" pitchFamily="18" charset="0"/>
            </a:rPr>
            <a:t>Email the file to </a:t>
          </a:r>
          <a:r>
            <a:rPr lang="en-US" altLang="zh-TW" sz="1200" baseline="0">
              <a:solidFill>
                <a:sysClr val="windowText" lastClr="000000"/>
              </a:solidFill>
              <a:latin typeface="Times New Roman" panose="02020603050405020304" pitchFamily="18" charset="0"/>
              <a:cs typeface="Times New Roman" panose="02020603050405020304" pitchFamily="18" charset="0"/>
            </a:rPr>
            <a:t>go@cuhk.edu.hk</a:t>
          </a:r>
          <a:r>
            <a:rPr lang="en-US" altLang="zh-TW" sz="1200" baseline="0">
              <a:latin typeface="Times New Roman" panose="02020603050405020304" pitchFamily="18" charset="0"/>
              <a:cs typeface="Times New Roman" panose="02020603050405020304" pitchFamily="18" charset="0"/>
            </a:rPr>
            <a:t>, with the subject 'GO! Submission 2019' along with any comments or feedbacks on the programme.</a:t>
          </a:r>
          <a:endParaRPr lang="en-GB" sz="1200">
            <a:latin typeface="Times New Roman" panose="02020603050405020304" pitchFamily="18" charset="0"/>
            <a:cs typeface="Times New Roman" panose="02020603050405020304" pitchFamily="18" charset="0"/>
          </a:endParaRPr>
        </a:p>
      </xdr:txBody>
    </xdr:sp>
    <xdr:clientData/>
  </xdr:oneCellAnchor>
  <xdr:twoCellAnchor>
    <xdr:from>
      <xdr:col>1</xdr:col>
      <xdr:colOff>76200</xdr:colOff>
      <xdr:row>1</xdr:row>
      <xdr:rowOff>114300</xdr:rowOff>
    </xdr:from>
    <xdr:to>
      <xdr:col>6</xdr:col>
      <xdr:colOff>41763</xdr:colOff>
      <xdr:row>3</xdr:row>
      <xdr:rowOff>171450</xdr:rowOff>
    </xdr:to>
    <xdr:grpSp>
      <xdr:nvGrpSpPr>
        <xdr:cNvPr id="11" name="Group 10">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12" name="Picture 1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13" name="Picture 1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14" name="Picture 1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26" name="Group 25">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27" name="Picture 2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28" name="Picture 2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29" name="Picture 2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8" name="TextBox 7">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14" name="Group 13">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15" name="Picture 1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16" name="Picture 1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17" name="Pictur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10" name="TextBox 9">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10" name="Group 9">
          <a:extLst>
            <a:ext uri="{FF2B5EF4-FFF2-40B4-BE49-F238E27FC236}">
              <a16:creationId xmlns:a16="http://schemas.microsoft.com/office/drawing/2014/main" id="{00000000-0008-0000-0000-000006000000}"/>
            </a:ext>
          </a:extLst>
        </xdr:cNvPr>
        <xdr:cNvGrpSpPr/>
      </xdr:nvGrpSpPr>
      <xdr:grpSpPr>
        <a:xfrm>
          <a:off x="314325" y="304800"/>
          <a:ext cx="5918688" cy="438150"/>
          <a:chOff x="285748" y="238124"/>
          <a:chExt cx="5808502" cy="457200"/>
        </a:xfrm>
      </xdr:grpSpPr>
      <xdr:pic>
        <xdr:nvPicPr>
          <xdr:cNvPr id="11" name="Picture 10">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12" name="Picture 1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13" name="Picture 1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8" name="TextBox 7">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10" name="Group 9">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11" name="Picture 10">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12" name="Picture 1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13" name="Picture 1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126996</xdr:rowOff>
    </xdr:from>
    <xdr:ext cx="3600449" cy="446276"/>
    <xdr:sp macro="" textlink="">
      <xdr:nvSpPr>
        <xdr:cNvPr id="8" name="TextBox 7">
          <a:extLst>
            <a:ext uri="{FF2B5EF4-FFF2-40B4-BE49-F238E27FC236}">
              <a16:creationId xmlns:a16="http://schemas.microsoft.com/office/drawing/2014/main" id="{00000000-0008-0000-0000-000002000000}"/>
            </a:ext>
          </a:extLst>
        </xdr:cNvPr>
        <xdr:cNvSpPr txBox="1"/>
      </xdr:nvSpPr>
      <xdr:spPr>
        <a:xfrm>
          <a:off x="9493250" y="328079"/>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7" name="Picture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8" name="Pictur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9" name="Picture 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12" name="TextBox 11">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7" name="Picture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8" name="Pictur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9" name="Picture 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13" name="TextBox 12">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7" name="Picture 6">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8" name="Pictur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9" name="Picture 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12" name="TextBox 11">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3</xdr:col>
      <xdr:colOff>5137638</xdr:colOff>
      <xdr:row>3</xdr:row>
      <xdr:rowOff>171450</xdr:rowOff>
    </xdr:to>
    <xdr:grpSp>
      <xdr:nvGrpSpPr>
        <xdr:cNvPr id="10" name="Group 9">
          <a:extLst>
            <a:ext uri="{FF2B5EF4-FFF2-40B4-BE49-F238E27FC236}">
              <a16:creationId xmlns:a16="http://schemas.microsoft.com/office/drawing/2014/main" id="{00000000-0008-0000-0000-000006000000}"/>
            </a:ext>
          </a:extLst>
        </xdr:cNvPr>
        <xdr:cNvGrpSpPr/>
      </xdr:nvGrpSpPr>
      <xdr:grpSpPr>
        <a:xfrm>
          <a:off x="314325" y="314325"/>
          <a:ext cx="5918688" cy="457200"/>
          <a:chOff x="285748" y="238124"/>
          <a:chExt cx="5808502" cy="457200"/>
        </a:xfrm>
      </xdr:grpSpPr>
      <xdr:pic>
        <xdr:nvPicPr>
          <xdr:cNvPr id="11" name="Picture 10">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48" y="238124"/>
            <a:ext cx="2602185" cy="457200"/>
          </a:xfrm>
          <a:prstGeom prst="rect">
            <a:avLst/>
          </a:prstGeom>
        </xdr:spPr>
      </xdr:pic>
      <xdr:pic>
        <xdr:nvPicPr>
          <xdr:cNvPr id="12" name="Picture 1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5688" y="238124"/>
            <a:ext cx="1196570" cy="457200"/>
          </a:xfrm>
          <a:prstGeom prst="rect">
            <a:avLst/>
          </a:prstGeom>
        </xdr:spPr>
      </xdr:pic>
      <xdr:pic>
        <xdr:nvPicPr>
          <xdr:cNvPr id="13" name="Picture 1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00013" y="257174"/>
            <a:ext cx="794237" cy="419100"/>
          </a:xfrm>
          <a:prstGeom prst="rect">
            <a:avLst/>
          </a:prstGeom>
        </xdr:spPr>
      </xdr:pic>
    </xdr:grpSp>
    <xdr:clientData/>
  </xdr:twoCellAnchor>
  <xdr:oneCellAnchor>
    <xdr:from>
      <xdr:col>6</xdr:col>
      <xdr:colOff>0</xdr:colOff>
      <xdr:row>1</xdr:row>
      <xdr:rowOff>114300</xdr:rowOff>
    </xdr:from>
    <xdr:ext cx="3600449" cy="446276"/>
    <xdr:sp macro="" textlink="">
      <xdr:nvSpPr>
        <xdr:cNvPr id="7" name="TextBox 6">
          <a:extLst>
            <a:ext uri="{FF2B5EF4-FFF2-40B4-BE49-F238E27FC236}">
              <a16:creationId xmlns:a16="http://schemas.microsoft.com/office/drawing/2014/main" id="{00000000-0008-0000-0000-000002000000}"/>
            </a:ext>
          </a:extLst>
        </xdr:cNvPr>
        <xdr:cNvSpPr txBox="1"/>
      </xdr:nvSpPr>
      <xdr:spPr>
        <a:xfrm>
          <a:off x="9477375" y="314325"/>
          <a:ext cx="3600449" cy="446276"/>
        </a:xfrm>
        <a:prstGeom prst="rect">
          <a:avLst/>
        </a:prstGeom>
        <a:noFill/>
        <a:ln w="3175">
          <a:solidFill>
            <a:schemeClr val="bg1">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If the action is not applicable to your office, please state ‘NA’ with a brief explanation in the remarks column.</a:t>
          </a:r>
          <a:endParaRPr lang="en-GB" sz="1200">
            <a:solidFill>
              <a:schemeClr val="tx1"/>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pso.cuhk.edu.hk/images/documents/go-monitor-setting.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pso.cuhk.edu.hk/images/documents/policies/waste-management-guidelines.pdf" TargetMode="External"/><Relationship Id="rId2" Type="http://schemas.openxmlformats.org/officeDocument/2006/relationships/hyperlink" Target="https://cloud.itsc.cuhk.edu.hk/webform/view.php?id=5650826" TargetMode="External"/><Relationship Id="rId1" Type="http://schemas.openxmlformats.org/officeDocument/2006/relationships/hyperlink" Target="https://www.cpso.cuhk.edu.hk/images/documents/greentips/Recycling-tips-poster-for-on-campus-recycling.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cpso.cuhk.edu.hk/images/documents/greentips/Recycling-locations-poster-campus-location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cpso.cuhk.edu.hk/images/documents/go-toner-saving-setting.pdf" TargetMode="External"/><Relationship Id="rId2" Type="http://schemas.openxmlformats.org/officeDocument/2006/relationships/hyperlink" Target="https://www.cpso.cuhk.edu.hk/images/documents/go-page-margin-setting.pdf" TargetMode="External"/><Relationship Id="rId1" Type="http://schemas.openxmlformats.org/officeDocument/2006/relationships/hyperlink" Target="https://www.cpso.cuhk.edu.hk/images/documents/go-double-side-printing-setting.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cpso.cuhk.edu.hk/images/documents/policies/green-purchasing-guidelines.pdf" TargetMode="External"/><Relationship Id="rId7" Type="http://schemas.openxmlformats.org/officeDocument/2006/relationships/hyperlink" Target="https://www.cuhk.edu.hk/fno/stf/eng/bus_centralized_tenders.html" TargetMode="External"/><Relationship Id="rId2" Type="http://schemas.openxmlformats.org/officeDocument/2006/relationships/hyperlink" Target="https://www.cuhk.edu.hk/fno/stf/eng/bus_centralized_tenders.html" TargetMode="External"/><Relationship Id="rId1" Type="http://schemas.openxmlformats.org/officeDocument/2006/relationships/hyperlink" Target="https://www.cpso.cuhk.edu.hk/images/documents/policies/green-purchasing-guidelines.pdf" TargetMode="External"/><Relationship Id="rId6" Type="http://schemas.openxmlformats.org/officeDocument/2006/relationships/hyperlink" Target="https://www.cpso.cuhk.edu.hk/images/documents/policies/green-purchasing-guidelines.pdf" TargetMode="External"/><Relationship Id="rId5" Type="http://schemas.openxmlformats.org/officeDocument/2006/relationships/hyperlink" Target="https://www.cpso.cuhk.edu.hk/images/documents/policies/waste-management-guidelines.pdf" TargetMode="External"/><Relationship Id="rId4" Type="http://schemas.openxmlformats.org/officeDocument/2006/relationships/hyperlink" Target="https://www.cpso.cuhk.edu.hk/images/documents/policies/green-purchasing-guidelines.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cloud.itsc.cuhk.edu.hk/webform/view.php?id=5560952" TargetMode="External"/><Relationship Id="rId7" Type="http://schemas.openxmlformats.org/officeDocument/2006/relationships/printerSettings" Target="../printerSettings/printerSettings6.bin"/><Relationship Id="rId2" Type="http://schemas.openxmlformats.org/officeDocument/2006/relationships/hyperlink" Target="https://www.cpso.cuhk.edu.hk/images/documents/policies/guidelines-for-sustainable-event-planning-and-management.pdf" TargetMode="External"/><Relationship Id="rId1" Type="http://schemas.openxmlformats.org/officeDocument/2006/relationships/hyperlink" Target="https://www.cpso.cuhk.edu.hk/images/documents/policies/green-purchasing-guidelines.pdf" TargetMode="External"/><Relationship Id="rId6" Type="http://schemas.openxmlformats.org/officeDocument/2006/relationships/hyperlink" Target="https://cloud.itsc.cuhk.edu.hk/webform/view.php?id=5560952" TargetMode="External"/><Relationship Id="rId5" Type="http://schemas.openxmlformats.org/officeDocument/2006/relationships/hyperlink" Target="https://www.cpso.cuhk.edu.hk/images/documents/policies/guidelines-for-sustainable-event-planning-and-management.pdf" TargetMode="External"/><Relationship Id="rId4" Type="http://schemas.openxmlformats.org/officeDocument/2006/relationships/hyperlink" Target="https://www.cpso.cuhk.edu.hk/en-gb/get-involved/resources/green-tips"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cpso.cuhk.edu.hk/en-gb/go" TargetMode="External"/><Relationship Id="rId7" Type="http://schemas.openxmlformats.org/officeDocument/2006/relationships/hyperlink" Target="https://www.cpso.cuhk.edu.hk/en-gb/go" TargetMode="External"/><Relationship Id="rId2" Type="http://schemas.openxmlformats.org/officeDocument/2006/relationships/hyperlink" Target="https://www.iso.cuhk.edu.hk/english/publications/sustainability/" TargetMode="External"/><Relationship Id="rId1" Type="http://schemas.openxmlformats.org/officeDocument/2006/relationships/hyperlink" Target="https://www.cpso.cuhk.edu.hk/" TargetMode="External"/><Relationship Id="rId6" Type="http://schemas.openxmlformats.org/officeDocument/2006/relationships/hyperlink" Target="https://www.instagram.com/cu_greenbuddies/" TargetMode="External"/><Relationship Id="rId5" Type="http://schemas.openxmlformats.org/officeDocument/2006/relationships/hyperlink" Target="https://www.facebook.com/CUGreenBuddies/" TargetMode="External"/><Relationship Id="rId4" Type="http://schemas.openxmlformats.org/officeDocument/2006/relationships/hyperlink" Target="https://www.cpso.cuhk.edu.hk/en-gb/get-involved/featured-sustainability-initiatives/cugreenbuddies"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cuhk.edu.hk/useo/so/safety_info.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39997558519241921"/>
    <pageSetUpPr fitToPage="1"/>
  </sheetPr>
  <dimension ref="B6:L28"/>
  <sheetViews>
    <sheetView showGridLines="0" tabSelected="1" zoomScaleNormal="100" workbookViewId="0">
      <selection activeCell="D9" sqref="D9:F9"/>
    </sheetView>
  </sheetViews>
  <sheetFormatPr defaultColWidth="9.140625" defaultRowHeight="15.75" x14ac:dyDescent="0.25"/>
  <cols>
    <col min="1" max="1" width="3.5703125" style="1" customWidth="1"/>
    <col min="2" max="2" width="5" style="1" customWidth="1"/>
    <col min="3" max="3" width="32.85546875" style="1" customWidth="1"/>
    <col min="4" max="6" width="17.140625" style="1" customWidth="1"/>
    <col min="7" max="8" width="5" style="1" customWidth="1"/>
    <col min="9" max="9" width="32.85546875" style="1" customWidth="1"/>
    <col min="10" max="12" width="17.140625" style="1" customWidth="1"/>
    <col min="13" max="16384" width="9.140625" style="1"/>
  </cols>
  <sheetData>
    <row r="6" spans="2:12" ht="15.6" x14ac:dyDescent="0.25">
      <c r="B6" s="3" t="s">
        <v>79</v>
      </c>
    </row>
    <row r="7" spans="2:12" ht="15.6" x14ac:dyDescent="0.25">
      <c r="B7" s="3"/>
    </row>
    <row r="8" spans="2:12" ht="15.6" x14ac:dyDescent="0.25">
      <c r="B8" s="3" t="s">
        <v>149</v>
      </c>
      <c r="H8" s="3" t="s">
        <v>142</v>
      </c>
    </row>
    <row r="9" spans="2:12" ht="15.6" x14ac:dyDescent="0.25">
      <c r="B9" s="9">
        <v>1</v>
      </c>
      <c r="C9" s="8" t="s">
        <v>136</v>
      </c>
      <c r="D9" s="107"/>
      <c r="E9" s="108"/>
      <c r="F9" s="109"/>
      <c r="H9" s="63" t="s">
        <v>78</v>
      </c>
      <c r="I9" s="53" t="s">
        <v>139</v>
      </c>
      <c r="J9" s="102" t="s">
        <v>92</v>
      </c>
      <c r="K9" s="102"/>
      <c r="L9" s="102"/>
    </row>
    <row r="10" spans="2:12" x14ac:dyDescent="0.25">
      <c r="B10" s="9">
        <v>2</v>
      </c>
      <c r="C10" s="8" t="s">
        <v>137</v>
      </c>
      <c r="D10" s="107"/>
      <c r="E10" s="108"/>
      <c r="F10" s="109"/>
      <c r="H10" s="50">
        <v>1</v>
      </c>
      <c r="I10" s="64" t="s">
        <v>138</v>
      </c>
      <c r="J10" s="103" t="s">
        <v>145</v>
      </c>
      <c r="K10" s="103"/>
      <c r="L10" s="103"/>
    </row>
    <row r="11" spans="2:12" ht="15.75" customHeight="1" x14ac:dyDescent="0.25">
      <c r="B11" s="9">
        <v>3</v>
      </c>
      <c r="C11" s="8" t="s">
        <v>80</v>
      </c>
      <c r="D11" s="107"/>
      <c r="E11" s="108"/>
      <c r="F11" s="109"/>
      <c r="H11" s="104" t="s">
        <v>182</v>
      </c>
      <c r="I11" s="105"/>
      <c r="J11" s="105"/>
      <c r="K11" s="105"/>
      <c r="L11" s="106"/>
    </row>
    <row r="12" spans="2:12" x14ac:dyDescent="0.25">
      <c r="B12" s="9">
        <v>4</v>
      </c>
      <c r="C12" s="8" t="s">
        <v>81</v>
      </c>
      <c r="D12" s="110"/>
      <c r="E12" s="108"/>
      <c r="F12" s="109"/>
      <c r="H12" s="50">
        <v>2</v>
      </c>
      <c r="I12" s="65" t="s">
        <v>91</v>
      </c>
      <c r="J12" s="100" t="s">
        <v>146</v>
      </c>
      <c r="K12" s="100"/>
      <c r="L12" s="100"/>
    </row>
    <row r="13" spans="2:12" x14ac:dyDescent="0.25">
      <c r="B13" s="50">
        <v>5</v>
      </c>
      <c r="C13" s="8" t="s">
        <v>135</v>
      </c>
      <c r="D13" s="107"/>
      <c r="E13" s="108"/>
      <c r="F13" s="109"/>
      <c r="H13" s="50">
        <v>3</v>
      </c>
      <c r="I13" s="65" t="s">
        <v>93</v>
      </c>
      <c r="J13" s="100" t="s">
        <v>147</v>
      </c>
      <c r="K13" s="100"/>
      <c r="L13" s="100"/>
    </row>
    <row r="14" spans="2:12" x14ac:dyDescent="0.25">
      <c r="B14" s="50">
        <v>6</v>
      </c>
      <c r="C14" s="8" t="s">
        <v>140</v>
      </c>
      <c r="D14" s="107" t="s">
        <v>200</v>
      </c>
      <c r="E14" s="108"/>
      <c r="F14" s="109"/>
      <c r="H14" s="50">
        <v>4</v>
      </c>
      <c r="I14" s="65" t="s">
        <v>94</v>
      </c>
      <c r="J14" s="100" t="s">
        <v>148</v>
      </c>
      <c r="K14" s="100"/>
      <c r="L14" s="100"/>
    </row>
    <row r="15" spans="2:12" ht="51" customHeight="1" x14ac:dyDescent="0.25">
      <c r="B15" s="9">
        <v>7</v>
      </c>
      <c r="C15" s="10" t="s">
        <v>181</v>
      </c>
      <c r="D15" s="107"/>
      <c r="E15" s="108"/>
      <c r="F15" s="109"/>
      <c r="H15" s="50">
        <v>5</v>
      </c>
      <c r="I15" s="61" t="s">
        <v>141</v>
      </c>
      <c r="J15" s="101" t="s">
        <v>150</v>
      </c>
      <c r="K15" s="101"/>
      <c r="L15" s="101"/>
    </row>
    <row r="16" spans="2:12" ht="15.6" x14ac:dyDescent="0.25">
      <c r="I16" s="59"/>
      <c r="J16" s="60"/>
    </row>
    <row r="17" spans="2:12" ht="15.6" x14ac:dyDescent="0.25">
      <c r="B17" s="3" t="s">
        <v>143</v>
      </c>
      <c r="H17" s="3" t="s">
        <v>144</v>
      </c>
    </row>
    <row r="18" spans="2:12" ht="15.6" x14ac:dyDescent="0.25">
      <c r="B18" s="3" t="s">
        <v>82</v>
      </c>
      <c r="H18" s="3" t="s">
        <v>151</v>
      </c>
    </row>
    <row r="19" spans="2:12" ht="46.9" x14ac:dyDescent="0.25">
      <c r="B19" s="62" t="s">
        <v>78</v>
      </c>
      <c r="C19" s="53" t="s">
        <v>0</v>
      </c>
      <c r="D19" s="53" t="s">
        <v>177</v>
      </c>
      <c r="E19" s="53" t="s">
        <v>30</v>
      </c>
      <c r="F19" s="53" t="s">
        <v>178</v>
      </c>
      <c r="H19" s="52" t="s">
        <v>78</v>
      </c>
      <c r="I19" s="53" t="s">
        <v>0</v>
      </c>
      <c r="J19" s="53" t="s">
        <v>176</v>
      </c>
      <c r="K19" s="53" t="s">
        <v>21</v>
      </c>
      <c r="L19" s="53" t="s">
        <v>179</v>
      </c>
    </row>
    <row r="20" spans="2:12" ht="15.6" x14ac:dyDescent="0.25">
      <c r="B20" s="9">
        <v>1</v>
      </c>
      <c r="C20" s="4" t="s">
        <v>22</v>
      </c>
      <c r="D20" s="5">
        <f>COUNTIFS('1_Energy Conservation'!G:G,"Mandatory",'1_Energy Conservation'!H:H,"Yes")</f>
        <v>0</v>
      </c>
      <c r="E20" s="5">
        <f>COUNTIF('1_Energy Conservation'!G:G,"Mandatory")</f>
        <v>3</v>
      </c>
      <c r="F20" s="6">
        <f>D20/E20</f>
        <v>0</v>
      </c>
      <c r="H20" s="9">
        <v>1</v>
      </c>
      <c r="I20" s="4" t="s">
        <v>22</v>
      </c>
      <c r="J20" s="5">
        <f>'1_Energy Conservation'!G6</f>
        <v>0</v>
      </c>
      <c r="K20" s="5">
        <f>SUM('1_Energy Conservation'!G9:G16)</f>
        <v>11</v>
      </c>
      <c r="L20" s="6">
        <f>J20/K20</f>
        <v>0</v>
      </c>
    </row>
    <row r="21" spans="2:12" ht="15.6" x14ac:dyDescent="0.25">
      <c r="B21" s="9">
        <v>2</v>
      </c>
      <c r="C21" s="4" t="s">
        <v>23</v>
      </c>
      <c r="D21" s="5">
        <f>COUNTIFS('2_Waste Reduction'!G:G,"Mandatory",'2_Waste Reduction'!H:H,"Yes")</f>
        <v>0</v>
      </c>
      <c r="E21" s="5">
        <f>COUNTIF('2_Waste Reduction'!G:G,"Mandatory")</f>
        <v>2</v>
      </c>
      <c r="F21" s="6">
        <f t="shared" ref="F21:F25" si="0">D21/E21</f>
        <v>0</v>
      </c>
      <c r="H21" s="9">
        <v>2</v>
      </c>
      <c r="I21" s="4" t="s">
        <v>23</v>
      </c>
      <c r="J21" s="5">
        <f>'2_Waste Reduction'!G6</f>
        <v>0</v>
      </c>
      <c r="K21" s="5">
        <f>SUM('2_Waste Reduction'!G9:G15)</f>
        <v>8</v>
      </c>
      <c r="L21" s="6">
        <f t="shared" ref="L21:L27" si="1">J21/K21</f>
        <v>0</v>
      </c>
    </row>
    <row r="22" spans="2:12" ht="15.6" x14ac:dyDescent="0.25">
      <c r="B22" s="9">
        <v>3</v>
      </c>
      <c r="C22" s="4" t="s">
        <v>24</v>
      </c>
      <c r="D22" s="5">
        <f>COUNTIFS('3_Paper Reduction'!G:G,"Mandatory",'3_Paper Reduction'!H:H,"Yes")</f>
        <v>0</v>
      </c>
      <c r="E22" s="5">
        <f>COUNTIF('3_Paper Reduction'!G:G,"Mandatory")</f>
        <v>2</v>
      </c>
      <c r="F22" s="6">
        <f t="shared" si="0"/>
        <v>0</v>
      </c>
      <c r="H22" s="9">
        <v>3</v>
      </c>
      <c r="I22" s="4" t="s">
        <v>24</v>
      </c>
      <c r="J22" s="5">
        <f>'3_Paper Reduction'!G6</f>
        <v>0</v>
      </c>
      <c r="K22" s="5">
        <f>SUM('3_Paper Reduction'!G9:G16)</f>
        <v>11</v>
      </c>
      <c r="L22" s="6">
        <f t="shared" si="1"/>
        <v>0</v>
      </c>
    </row>
    <row r="23" spans="2:12" ht="15.6" x14ac:dyDescent="0.25">
      <c r="B23" s="9">
        <v>4</v>
      </c>
      <c r="C23" s="4" t="s">
        <v>25</v>
      </c>
      <c r="D23" s="5">
        <f>COUNTIFS('4_Green Purchasing'!G:G,"Mandatory",'4_Green Purchasing'!H:H,"Yes")</f>
        <v>0</v>
      </c>
      <c r="E23" s="5">
        <f>COUNTIF('4_Green Purchasing'!G:G,"Mandatory")</f>
        <v>2</v>
      </c>
      <c r="F23" s="6">
        <f t="shared" si="0"/>
        <v>0</v>
      </c>
      <c r="H23" s="9">
        <v>4</v>
      </c>
      <c r="I23" s="4" t="s">
        <v>25</v>
      </c>
      <c r="J23" s="5">
        <f>'4_Green Purchasing'!G6</f>
        <v>0</v>
      </c>
      <c r="K23" s="5">
        <f>SUM('4_Green Purchasing'!G9:G14)</f>
        <v>11</v>
      </c>
      <c r="L23" s="6">
        <f t="shared" si="1"/>
        <v>0</v>
      </c>
    </row>
    <row r="24" spans="2:12" ht="15.6" x14ac:dyDescent="0.25">
      <c r="B24" s="9">
        <v>5</v>
      </c>
      <c r="C24" s="4" t="s">
        <v>26</v>
      </c>
      <c r="D24" s="5">
        <f>COUNTIFS('5_Green Event Management'!G:G,"Mandatory",'5_Green Event Management'!H:H,"Yes")</f>
        <v>0</v>
      </c>
      <c r="E24" s="5">
        <f>COUNTIF('5_Green Event Management'!G:G,"Mandatory")</f>
        <v>2</v>
      </c>
      <c r="F24" s="6">
        <f t="shared" si="0"/>
        <v>0</v>
      </c>
      <c r="H24" s="9">
        <v>5</v>
      </c>
      <c r="I24" s="4" t="s">
        <v>26</v>
      </c>
      <c r="J24" s="5">
        <f>'5_Green Event Management'!G6</f>
        <v>0</v>
      </c>
      <c r="K24" s="5">
        <f>SUM('5_Green Event Management'!G9:G17)</f>
        <v>12</v>
      </c>
      <c r="L24" s="6">
        <f t="shared" si="1"/>
        <v>0</v>
      </c>
    </row>
    <row r="25" spans="2:12" ht="15.6" x14ac:dyDescent="0.25">
      <c r="B25" s="9">
        <v>6</v>
      </c>
      <c r="C25" s="4" t="s">
        <v>27</v>
      </c>
      <c r="D25" s="5">
        <f>COUNTIFS('6_Awareness and Engagement'!G:G,"Mandatory",'6_Awareness and Engagement'!H:H,"Yes")</f>
        <v>0</v>
      </c>
      <c r="E25" s="5">
        <f>COUNTIF('6_Awareness and Engagement'!G:G,"Mandatory")</f>
        <v>1</v>
      </c>
      <c r="F25" s="6">
        <f t="shared" si="0"/>
        <v>0</v>
      </c>
      <c r="H25" s="9">
        <v>6</v>
      </c>
      <c r="I25" s="4" t="s">
        <v>27</v>
      </c>
      <c r="J25" s="5">
        <f>'6_Awareness and Engagement'!G6</f>
        <v>0</v>
      </c>
      <c r="K25" s="5">
        <f>SUM('6_Awareness and Engagement'!G9:G18)</f>
        <v>12</v>
      </c>
      <c r="L25" s="6">
        <f t="shared" si="1"/>
        <v>0</v>
      </c>
    </row>
    <row r="26" spans="2:12" ht="15.6" x14ac:dyDescent="0.25">
      <c r="B26" s="9">
        <v>7</v>
      </c>
      <c r="C26" s="4" t="s">
        <v>28</v>
      </c>
      <c r="D26" s="5" t="s">
        <v>12</v>
      </c>
      <c r="E26" s="5" t="s">
        <v>12</v>
      </c>
      <c r="F26" s="5" t="s">
        <v>12</v>
      </c>
      <c r="H26" s="9">
        <v>7</v>
      </c>
      <c r="I26" s="4" t="s">
        <v>28</v>
      </c>
      <c r="J26" s="5">
        <f>'7_Workplace Health and Wellness'!G6</f>
        <v>0</v>
      </c>
      <c r="K26" s="5">
        <f>SUM('7_Workplace Health and Wellness'!G9:G11)</f>
        <v>10</v>
      </c>
      <c r="L26" s="6">
        <f t="shared" si="1"/>
        <v>0</v>
      </c>
    </row>
    <row r="27" spans="2:12" ht="15.6" x14ac:dyDescent="0.25">
      <c r="B27" s="9">
        <v>8</v>
      </c>
      <c r="C27" s="4" t="s">
        <v>29</v>
      </c>
      <c r="D27" s="5" t="s">
        <v>12</v>
      </c>
      <c r="E27" s="5" t="s">
        <v>12</v>
      </c>
      <c r="F27" s="5" t="s">
        <v>12</v>
      </c>
      <c r="H27" s="9">
        <v>8</v>
      </c>
      <c r="I27" s="4" t="s">
        <v>29</v>
      </c>
      <c r="J27" s="5">
        <f>'8_Innovation'!G6</f>
        <v>0</v>
      </c>
      <c r="K27" s="5">
        <f>SUM('8_Innovation'!G9)</f>
        <v>9</v>
      </c>
      <c r="L27" s="6">
        <f t="shared" si="1"/>
        <v>0</v>
      </c>
    </row>
    <row r="28" spans="2:12" ht="15.6" x14ac:dyDescent="0.25">
      <c r="B28" s="4"/>
      <c r="C28" s="7" t="s">
        <v>180</v>
      </c>
      <c r="D28" s="5">
        <f>SUM(D20:D27)</f>
        <v>0</v>
      </c>
      <c r="E28" s="5">
        <f>SUM(E20:E27)</f>
        <v>12</v>
      </c>
      <c r="F28" s="6">
        <f>(SUM(D20:D25))/(SUM(E20:E25))</f>
        <v>0</v>
      </c>
      <c r="H28" s="4"/>
      <c r="I28" s="7" t="s">
        <v>180</v>
      </c>
      <c r="J28" s="5">
        <f>SUM(J20:J27)</f>
        <v>0</v>
      </c>
      <c r="K28" s="5">
        <f>SUM(K20:K27)</f>
        <v>84</v>
      </c>
      <c r="L28" s="6">
        <f>(SUM(J20:J27))/(SUM(K20:K27))</f>
        <v>0</v>
      </c>
    </row>
  </sheetData>
  <sheetProtection algorithmName="SHA-512" hashValue="E3TYqBn2VSIJnt88APLsP3Zg+rCPsp0WnMQboBeonrMP6YvyEAIspqyothaYTi+lbHwWJCGDZU0fiSA7jLzY/w==" saltValue="zE9RxCvhbLSY+w4ELbUrxg==" spinCount="100000" sheet="1" objects="1" scenarios="1" insertHyperlinks="0"/>
  <protectedRanges>
    <protectedRange sqref="D9:F15" name="Range1"/>
  </protectedRanges>
  <mergeCells count="14">
    <mergeCell ref="D9:F9"/>
    <mergeCell ref="D15:F15"/>
    <mergeCell ref="D12:F12"/>
    <mergeCell ref="D11:F11"/>
    <mergeCell ref="D10:F10"/>
    <mergeCell ref="D13:F13"/>
    <mergeCell ref="D14:F14"/>
    <mergeCell ref="J13:L13"/>
    <mergeCell ref="J14:L14"/>
    <mergeCell ref="J15:L15"/>
    <mergeCell ref="J9:L9"/>
    <mergeCell ref="J10:L10"/>
    <mergeCell ref="J12:L12"/>
    <mergeCell ref="H11:L11"/>
  </mergeCells>
  <pageMargins left="0.25" right="0.25" top="0.75" bottom="0.75" header="0.3" footer="0.3"/>
  <pageSetup paperSize="9" scale="76" orientation="landscape" r:id="rId1"/>
  <ignoredErrors>
    <ignoredError sqref="D21 D24" 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F7" sqref="F7"/>
    </sheetView>
  </sheetViews>
  <sheetFormatPr defaultRowHeight="15" x14ac:dyDescent="0.25"/>
  <cols>
    <col min="2" max="2" width="22.5703125" bestFit="1" customWidth="1"/>
    <col min="6" max="6" width="12.140625" bestFit="1" customWidth="1"/>
  </cols>
  <sheetData>
    <row r="1" spans="1:8" x14ac:dyDescent="0.25">
      <c r="A1" t="s">
        <v>18</v>
      </c>
      <c r="B1" t="s">
        <v>18</v>
      </c>
      <c r="C1" t="s">
        <v>18</v>
      </c>
      <c r="D1" t="s">
        <v>18</v>
      </c>
      <c r="E1" t="s">
        <v>18</v>
      </c>
      <c r="F1" t="s">
        <v>18</v>
      </c>
      <c r="G1" t="s">
        <v>18</v>
      </c>
      <c r="H1" t="s">
        <v>18</v>
      </c>
    </row>
    <row r="2" spans="1:8" x14ac:dyDescent="0.25">
      <c r="A2" t="s">
        <v>19</v>
      </c>
      <c r="B2" t="s">
        <v>187</v>
      </c>
      <c r="C2" t="s">
        <v>20</v>
      </c>
      <c r="D2" t="s">
        <v>20</v>
      </c>
      <c r="E2" t="s">
        <v>20</v>
      </c>
      <c r="F2" t="s">
        <v>20</v>
      </c>
      <c r="G2" t="s">
        <v>20</v>
      </c>
      <c r="H2" t="s">
        <v>20</v>
      </c>
    </row>
    <row r="3" spans="1:8" x14ac:dyDescent="0.25">
      <c r="A3" t="s">
        <v>20</v>
      </c>
      <c r="B3" t="s">
        <v>188</v>
      </c>
      <c r="C3" t="s">
        <v>59</v>
      </c>
      <c r="D3" s="2" t="s">
        <v>72</v>
      </c>
      <c r="E3" t="s">
        <v>189</v>
      </c>
      <c r="F3" t="s">
        <v>192</v>
      </c>
      <c r="G3" t="s">
        <v>125</v>
      </c>
      <c r="H3" t="s">
        <v>132</v>
      </c>
    </row>
    <row r="4" spans="1:8" x14ac:dyDescent="0.25">
      <c r="B4" t="s">
        <v>58</v>
      </c>
      <c r="C4" t="s">
        <v>60</v>
      </c>
      <c r="D4" s="2" t="s">
        <v>73</v>
      </c>
      <c r="E4" t="s">
        <v>190</v>
      </c>
      <c r="F4" t="s">
        <v>193</v>
      </c>
      <c r="G4" t="s">
        <v>126</v>
      </c>
      <c r="H4" t="s">
        <v>134</v>
      </c>
    </row>
    <row r="5" spans="1:8" x14ac:dyDescent="0.25">
      <c r="C5" t="s">
        <v>61</v>
      </c>
      <c r="D5" s="2" t="s">
        <v>74</v>
      </c>
      <c r="E5" t="s">
        <v>191</v>
      </c>
      <c r="F5" t="s">
        <v>194</v>
      </c>
      <c r="G5" t="s">
        <v>127</v>
      </c>
      <c r="H5" t="s">
        <v>133</v>
      </c>
    </row>
    <row r="6" spans="1:8" x14ac:dyDescent="0.25">
      <c r="C6" t="s">
        <v>62</v>
      </c>
      <c r="D6" s="2" t="s">
        <v>75</v>
      </c>
      <c r="E6" t="s">
        <v>117</v>
      </c>
      <c r="F6" t="s">
        <v>124</v>
      </c>
      <c r="G6" t="s">
        <v>128</v>
      </c>
    </row>
    <row r="7" spans="1:8" x14ac:dyDescent="0.25">
      <c r="C7" t="s">
        <v>63</v>
      </c>
      <c r="D7" s="2" t="s">
        <v>76</v>
      </c>
    </row>
    <row r="8" spans="1:8" x14ac:dyDescent="0.25">
      <c r="D8" s="2" t="s">
        <v>77</v>
      </c>
    </row>
  </sheetData>
  <sheetProtection algorithmName="SHA-512" hashValue="qCtRWo3W7+KVbr/PYALGVIlo9HDxWXU7kWdOP7hLxsDEBeAxgaXFRI2gqxlNlpV7OX6GH9QDDQJkj28yUdiFMg==" saltValue="PfEfyAECYCDTHqgtYvkNE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6:N16"/>
  <sheetViews>
    <sheetView showGridLines="0" zoomScaleNormal="100" workbookViewId="0">
      <pane ySplit="8" topLeftCell="A9" activePane="bottomLeft" state="frozen"/>
      <selection activeCell="C13" sqref="C13"/>
      <selection pane="bottomLeft" activeCell="H9" sqref="H9"/>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29.7109375" style="11" customWidth="1"/>
    <col min="14" max="14" width="8.85546875" customWidth="1"/>
    <col min="15" max="16384" width="9.140625" style="11"/>
  </cols>
  <sheetData>
    <row r="6" spans="2:13" ht="15.6" x14ac:dyDescent="0.25">
      <c r="B6" s="13" t="s">
        <v>17</v>
      </c>
      <c r="C6" s="13"/>
      <c r="E6" s="111" t="s">
        <v>168</v>
      </c>
      <c r="F6" s="112"/>
      <c r="G6" s="36">
        <f>SUM(K9:K16)</f>
        <v>0</v>
      </c>
      <c r="H6" s="51" t="s">
        <v>163</v>
      </c>
      <c r="I6" s="35"/>
    </row>
    <row r="7" spans="2:13" ht="15.6" x14ac:dyDescent="0.25">
      <c r="B7" s="13"/>
      <c r="C7" s="13"/>
    </row>
    <row r="8" spans="2:13" s="14" customFormat="1" x14ac:dyDescent="0.25">
      <c r="B8" s="54" t="s">
        <v>78</v>
      </c>
      <c r="C8" s="54" t="s">
        <v>152</v>
      </c>
      <c r="D8" s="55" t="s">
        <v>1</v>
      </c>
      <c r="E8" s="55" t="s">
        <v>2</v>
      </c>
      <c r="F8" s="55" t="s">
        <v>5</v>
      </c>
      <c r="G8" s="54" t="s">
        <v>3</v>
      </c>
      <c r="H8" s="54" t="s">
        <v>4</v>
      </c>
      <c r="I8" s="56" t="s">
        <v>90</v>
      </c>
      <c r="L8" s="11"/>
      <c r="M8" s="11"/>
    </row>
    <row r="9" spans="2:13" ht="126" x14ac:dyDescent="0.25">
      <c r="B9" s="9" t="s">
        <v>6</v>
      </c>
      <c r="C9" s="75">
        <v>13</v>
      </c>
      <c r="D9" s="10" t="s">
        <v>201</v>
      </c>
      <c r="E9" s="10"/>
      <c r="F9" s="10"/>
      <c r="G9" s="9" t="s">
        <v>15</v>
      </c>
      <c r="H9" s="66" t="s">
        <v>18</v>
      </c>
      <c r="I9" s="95"/>
    </row>
    <row r="10" spans="2:13" ht="63" x14ac:dyDescent="0.25">
      <c r="B10" s="9" t="s">
        <v>7</v>
      </c>
      <c r="C10" s="75">
        <v>13</v>
      </c>
      <c r="D10" s="10" t="s">
        <v>202</v>
      </c>
      <c r="E10" s="10"/>
      <c r="F10" s="10"/>
      <c r="G10" s="9" t="s">
        <v>15</v>
      </c>
      <c r="H10" s="66" t="s">
        <v>18</v>
      </c>
      <c r="I10" s="95"/>
    </row>
    <row r="11" spans="2:13" ht="94.5" x14ac:dyDescent="0.25">
      <c r="B11" s="9" t="s">
        <v>8</v>
      </c>
      <c r="C11" s="75">
        <v>13</v>
      </c>
      <c r="D11" s="10" t="s">
        <v>203</v>
      </c>
      <c r="E11" s="10"/>
      <c r="F11" s="10"/>
      <c r="G11" s="9" t="s">
        <v>15</v>
      </c>
      <c r="H11" s="66" t="s">
        <v>18</v>
      </c>
      <c r="I11" s="95"/>
    </row>
    <row r="12" spans="2:13" ht="63" x14ac:dyDescent="0.25">
      <c r="B12" s="9" t="s">
        <v>9</v>
      </c>
      <c r="C12" s="75" t="s">
        <v>154</v>
      </c>
      <c r="D12" s="10" t="s">
        <v>204</v>
      </c>
      <c r="E12" s="10"/>
      <c r="F12" s="10" t="s">
        <v>13</v>
      </c>
      <c r="G12" s="9">
        <v>1</v>
      </c>
      <c r="H12" s="66" t="s">
        <v>18</v>
      </c>
      <c r="I12" s="95"/>
      <c r="K12" s="15">
        <f>IF(H12="Yes",G12,0)</f>
        <v>0</v>
      </c>
    </row>
    <row r="13" spans="2:13" ht="63" x14ac:dyDescent="0.25">
      <c r="B13" s="9" t="s">
        <v>10</v>
      </c>
      <c r="C13" s="75">
        <v>13</v>
      </c>
      <c r="D13" s="10" t="s">
        <v>205</v>
      </c>
      <c r="E13" s="10"/>
      <c r="F13" s="10" t="s">
        <v>14</v>
      </c>
      <c r="G13" s="9">
        <v>2</v>
      </c>
      <c r="H13" s="66" t="s">
        <v>18</v>
      </c>
      <c r="I13" s="95"/>
      <c r="K13" s="15">
        <f>IF(H13="Yes",G13,0)</f>
        <v>0</v>
      </c>
    </row>
    <row r="14" spans="2:13" ht="63" x14ac:dyDescent="0.25">
      <c r="B14" s="9" t="s">
        <v>11</v>
      </c>
      <c r="C14" s="75">
        <v>13</v>
      </c>
      <c r="D14" s="10" t="s">
        <v>206</v>
      </c>
      <c r="E14" s="16" t="s">
        <v>16</v>
      </c>
      <c r="F14" s="10" t="s">
        <v>13</v>
      </c>
      <c r="G14" s="9">
        <v>2</v>
      </c>
      <c r="H14" s="66" t="s">
        <v>18</v>
      </c>
      <c r="I14" s="95"/>
      <c r="K14" s="15">
        <f>IF(H14="Yes",G14,0)</f>
        <v>0</v>
      </c>
    </row>
    <row r="15" spans="2:13" ht="63" x14ac:dyDescent="0.25">
      <c r="B15" s="9" t="s">
        <v>31</v>
      </c>
      <c r="C15" s="75">
        <v>13</v>
      </c>
      <c r="D15" s="10" t="s">
        <v>207</v>
      </c>
      <c r="E15" s="10"/>
      <c r="F15" s="10" t="s">
        <v>33</v>
      </c>
      <c r="G15" s="17">
        <v>3</v>
      </c>
      <c r="H15" s="66" t="s">
        <v>18</v>
      </c>
      <c r="I15" s="95"/>
      <c r="K15" s="15">
        <f>IF(H15="Yes",G15,0)</f>
        <v>0</v>
      </c>
    </row>
    <row r="16" spans="2:13" ht="63" x14ac:dyDescent="0.25">
      <c r="B16" s="9" t="s">
        <v>32</v>
      </c>
      <c r="C16" s="75" t="s">
        <v>153</v>
      </c>
      <c r="D16" s="10" t="s">
        <v>208</v>
      </c>
      <c r="E16" s="10" t="s">
        <v>183</v>
      </c>
      <c r="F16" s="10" t="s">
        <v>34</v>
      </c>
      <c r="G16" s="17">
        <v>3</v>
      </c>
      <c r="H16" s="66" t="s">
        <v>18</v>
      </c>
      <c r="I16" s="95"/>
      <c r="K16" s="15">
        <f>IF(H16="Yes",G16,0)</f>
        <v>0</v>
      </c>
    </row>
  </sheetData>
  <sheetProtection algorithmName="SHA-512" hashValue="HpOSM16DPvzuEwUIcnNzAmJ/fH71nlE+AqNf8Csh6usIoZyGvGWBhXv1SHkffQpZK9XgUARdt4dth+HGNqNsFA==" saltValue="KlNnY6td+XFtCW2K0WZDqw==" spinCount="100000" sheet="1" objects="1" scenarios="1"/>
  <protectedRanges>
    <protectedRange sqref="H9:I16" name="Range1"/>
  </protectedRanges>
  <mergeCells count="1">
    <mergeCell ref="E6:F6"/>
  </mergeCells>
  <hyperlinks>
    <hyperlink ref="E14" r:id="rId1"/>
  </hyperlinks>
  <pageMargins left="0.7" right="0.7" top="0.75" bottom="0.75" header="0.3" footer="0.3"/>
  <pageSetup paperSize="9" orientation="landscape" r:id="rId2"/>
  <ignoredErrors>
    <ignoredError sqref="C16 C12" twoDigitTextYear="1"/>
  </ignoredErrors>
  <drawing r:id="rId3"/>
  <extLst>
    <ext xmlns:x14="http://schemas.microsoft.com/office/spreadsheetml/2009/9/main" uri="{CCE6A557-97BC-4b89-ADB6-D9C93CAAB3DF}">
      <x14:dataValidations xmlns:xm="http://schemas.microsoft.com/office/excel/2006/main" count="1">
        <x14:dataValidation type="list" showInputMessage="1" showErrorMessage="1">
          <x14:formula1>
            <xm:f>Dropdown!$A$1:$A$3</xm:f>
          </x14:formula1>
          <xm:sqref>H9:H16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6:N17"/>
  <sheetViews>
    <sheetView showGridLines="0" zoomScaleNormal="100" workbookViewId="0">
      <pane ySplit="8" topLeftCell="A9" activePane="bottomLeft" state="frozen"/>
      <selection activeCell="L11" sqref="L11"/>
      <selection pane="bottomLeft" activeCell="H9" sqref="H9:H11"/>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13.7109375" style="11" customWidth="1"/>
    <col min="14" max="14" width="8.85546875" customWidth="1"/>
    <col min="15" max="16384" width="9.140625" style="11"/>
  </cols>
  <sheetData>
    <row r="6" spans="2:13" ht="15.6" x14ac:dyDescent="0.25">
      <c r="B6" s="13" t="s">
        <v>35</v>
      </c>
      <c r="C6" s="13"/>
      <c r="E6" s="111" t="s">
        <v>169</v>
      </c>
      <c r="F6" s="112"/>
      <c r="G6" s="37">
        <f>SUM(K9:K15)</f>
        <v>0</v>
      </c>
      <c r="H6" s="51" t="s">
        <v>164</v>
      </c>
      <c r="I6" s="35"/>
    </row>
    <row r="7" spans="2:13" ht="15.6" x14ac:dyDescent="0.25">
      <c r="B7" s="13"/>
      <c r="C7" s="13"/>
    </row>
    <row r="8" spans="2:13" s="14" customFormat="1" ht="15.75" customHeight="1" x14ac:dyDescent="0.25">
      <c r="B8" s="54" t="s">
        <v>78</v>
      </c>
      <c r="C8" s="54" t="s">
        <v>152</v>
      </c>
      <c r="D8" s="55" t="s">
        <v>1</v>
      </c>
      <c r="E8" s="57" t="s">
        <v>2</v>
      </c>
      <c r="F8" s="55" t="s">
        <v>5</v>
      </c>
      <c r="G8" s="54" t="s">
        <v>3</v>
      </c>
      <c r="H8" s="54" t="s">
        <v>4</v>
      </c>
      <c r="I8" s="56" t="s">
        <v>90</v>
      </c>
      <c r="L8" s="11"/>
      <c r="M8" s="11"/>
    </row>
    <row r="9" spans="2:13" ht="31.5" x14ac:dyDescent="0.25">
      <c r="B9" s="117" t="s">
        <v>36</v>
      </c>
      <c r="C9" s="117">
        <v>12</v>
      </c>
      <c r="D9" s="120" t="s">
        <v>209</v>
      </c>
      <c r="E9" s="19" t="s">
        <v>184</v>
      </c>
      <c r="F9" s="123"/>
      <c r="G9" s="117" t="s">
        <v>15</v>
      </c>
      <c r="H9" s="126" t="s">
        <v>18</v>
      </c>
      <c r="I9" s="114"/>
      <c r="K9" s="113"/>
    </row>
    <row r="10" spans="2:13" ht="47.25" x14ac:dyDescent="0.25">
      <c r="B10" s="118"/>
      <c r="C10" s="118"/>
      <c r="D10" s="121"/>
      <c r="E10" s="45" t="s">
        <v>185</v>
      </c>
      <c r="F10" s="124"/>
      <c r="G10" s="118"/>
      <c r="H10" s="126"/>
      <c r="I10" s="115"/>
      <c r="K10" s="113"/>
    </row>
    <row r="11" spans="2:13" ht="134.44999999999999" customHeight="1" x14ac:dyDescent="0.25">
      <c r="B11" s="119"/>
      <c r="C11" s="119"/>
      <c r="D11" s="122"/>
      <c r="E11" s="80" t="s">
        <v>41</v>
      </c>
      <c r="F11" s="125"/>
      <c r="G11" s="119"/>
      <c r="H11" s="127"/>
      <c r="I11" s="116"/>
      <c r="K11" s="113"/>
    </row>
    <row r="12" spans="2:13" ht="157.5" x14ac:dyDescent="0.25">
      <c r="B12" s="9" t="s">
        <v>37</v>
      </c>
      <c r="C12" s="79" t="s">
        <v>155</v>
      </c>
      <c r="D12" s="20" t="s">
        <v>210</v>
      </c>
      <c r="E12" s="21" t="s">
        <v>83</v>
      </c>
      <c r="F12" s="10"/>
      <c r="G12" s="22" t="s">
        <v>15</v>
      </c>
      <c r="H12" s="67" t="s">
        <v>18</v>
      </c>
      <c r="I12" s="95"/>
      <c r="K12" s="15"/>
    </row>
    <row r="13" spans="2:13" ht="63" x14ac:dyDescent="0.25">
      <c r="B13" s="9" t="s">
        <v>38</v>
      </c>
      <c r="C13" s="75">
        <v>12</v>
      </c>
      <c r="D13" s="10" t="s">
        <v>211</v>
      </c>
      <c r="E13" s="21"/>
      <c r="F13" s="10" t="s">
        <v>42</v>
      </c>
      <c r="G13" s="9">
        <v>2</v>
      </c>
      <c r="H13" s="67" t="s">
        <v>18</v>
      </c>
      <c r="I13" s="95"/>
      <c r="K13" s="15">
        <f>IF(H13="Yes",G13,0)</f>
        <v>0</v>
      </c>
    </row>
    <row r="14" spans="2:13" ht="63" x14ac:dyDescent="0.25">
      <c r="B14" s="9" t="s">
        <v>39</v>
      </c>
      <c r="C14" s="75" t="s">
        <v>153</v>
      </c>
      <c r="D14" s="10" t="s">
        <v>212</v>
      </c>
      <c r="E14" s="16"/>
      <c r="F14" s="10" t="s">
        <v>43</v>
      </c>
      <c r="G14" s="9">
        <v>3</v>
      </c>
      <c r="H14" s="67" t="s">
        <v>18</v>
      </c>
      <c r="I14" s="95"/>
      <c r="K14" s="15">
        <f>IF(H14="Yes",G14,0)</f>
        <v>0</v>
      </c>
    </row>
    <row r="15" spans="2:13" ht="63" x14ac:dyDescent="0.25">
      <c r="B15" s="9" t="s">
        <v>40</v>
      </c>
      <c r="C15" s="75">
        <v>12</v>
      </c>
      <c r="D15" s="10" t="s">
        <v>213</v>
      </c>
      <c r="E15" s="10"/>
      <c r="F15" s="10" t="s">
        <v>44</v>
      </c>
      <c r="G15" s="9">
        <v>3</v>
      </c>
      <c r="H15" s="67" t="s">
        <v>18</v>
      </c>
      <c r="I15" s="94"/>
      <c r="K15" s="15">
        <f>IF(H15="Yes",G15,0)</f>
        <v>0</v>
      </c>
    </row>
    <row r="16" spans="2:13" x14ac:dyDescent="0.25">
      <c r="I16" s="39"/>
      <c r="K16" s="15"/>
    </row>
    <row r="17" spans="9:9" ht="15.6" x14ac:dyDescent="0.25">
      <c r="I17" s="35"/>
    </row>
  </sheetData>
  <sheetProtection algorithmName="SHA-512" hashValue="KHkEd4sbu5GBAhKOHbLQF0ae9kWJHP8xAd2leTJ6Hbfa45XJ/04maaqWmLmqoVbPGXxcHZHRhYZ1VePFhAa5WA==" saltValue="lSFdpiHtn0WzUWZm74QZvg==" spinCount="100000" sheet="1" objects="1" scenarios="1"/>
  <protectedRanges>
    <protectedRange sqref="H9:I15" name="Range1"/>
  </protectedRanges>
  <mergeCells count="9">
    <mergeCell ref="E6:F6"/>
    <mergeCell ref="K9:K11"/>
    <mergeCell ref="I9:I11"/>
    <mergeCell ref="B9:B11"/>
    <mergeCell ref="D9:D11"/>
    <mergeCell ref="G9:G11"/>
    <mergeCell ref="F9:F11"/>
    <mergeCell ref="H9:H11"/>
    <mergeCell ref="C9:C11"/>
  </mergeCells>
  <hyperlinks>
    <hyperlink ref="E9" r:id="rId1" display="‘Recycling Tips’ Poster"/>
    <hyperlink ref="E10" r:id="rId2" display="https://cloud.itsc.cuhk.edu.hk/webform/view.php?id=5650826"/>
    <hyperlink ref="E12" r:id="rId3" display="https://www.cpso.cuhk.edu.hk/images/documents/policies/waste-management-guidelines.pdf"/>
    <hyperlink ref="E11" r:id="rId4"/>
  </hyperlinks>
  <pageMargins left="0.7" right="0.7" top="0.75" bottom="0.75" header="0.3" footer="0.3"/>
  <pageSetup paperSize="9" orientation="portrait" r:id="rId5"/>
  <drawing r:id="rId6"/>
  <extLst>
    <ext xmlns:x14="http://schemas.microsoft.com/office/spreadsheetml/2009/9/main" uri="{CCE6A557-97BC-4b89-ADB6-D9C93CAAB3DF}">
      <x14:dataValidations xmlns:xm="http://schemas.microsoft.com/office/excel/2006/main" count="1">
        <x14:dataValidation type="list" showInputMessage="1" showErrorMessage="1">
          <x14:formula1>
            <xm:f>Dropdown!$A$1:$A$3</xm:f>
          </x14:formula1>
          <xm:sqref>H9:H15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N16"/>
  <sheetViews>
    <sheetView showGridLines="0" zoomScaleNormal="100" workbookViewId="0">
      <pane ySplit="8" topLeftCell="A9" activePane="bottomLeft" state="frozen"/>
      <selection activeCell="L11" sqref="L11"/>
      <selection pane="bottomLeft" activeCell="H9" sqref="H9"/>
    </sheetView>
  </sheetViews>
  <sheetFormatPr defaultColWidth="9.140625" defaultRowHeight="15.75" x14ac:dyDescent="0.25"/>
  <cols>
    <col min="1" max="1" width="3.5703125" style="11" customWidth="1"/>
    <col min="2" max="3" width="6.42578125" style="11" customWidth="1"/>
    <col min="4" max="4" width="80" style="12" customWidth="1"/>
    <col min="5" max="5" width="22.85546875" style="12" customWidth="1"/>
    <col min="6" max="6" width="22.85546875" style="26" customWidth="1"/>
    <col min="7" max="7" width="11.42578125" style="11" customWidth="1"/>
    <col min="8" max="8" width="11.42578125" style="27" customWidth="1"/>
    <col min="9" max="9" width="31.140625" style="27" customWidth="1"/>
    <col min="10" max="10" width="4.28515625" style="11" customWidth="1"/>
    <col min="11" max="12" width="9.140625" style="11"/>
    <col min="13" max="13" width="13.7109375" style="11" customWidth="1"/>
    <col min="14" max="14" width="8.85546875" customWidth="1"/>
    <col min="15" max="16384" width="9.140625" style="11"/>
  </cols>
  <sheetData>
    <row r="1" spans="2:13" ht="15.6" x14ac:dyDescent="0.25">
      <c r="F1" s="12"/>
      <c r="H1" s="11"/>
      <c r="I1" s="11"/>
    </row>
    <row r="2" spans="2:13" ht="15.6" x14ac:dyDescent="0.25">
      <c r="F2" s="12"/>
      <c r="H2" s="11"/>
      <c r="I2" s="11"/>
    </row>
    <row r="3" spans="2:13" ht="15.6" x14ac:dyDescent="0.25">
      <c r="F3" s="12"/>
      <c r="H3" s="11"/>
      <c r="I3" s="11"/>
    </row>
    <row r="4" spans="2:13" ht="15.6" x14ac:dyDescent="0.25">
      <c r="F4" s="12"/>
      <c r="H4" s="11"/>
      <c r="I4" s="11"/>
    </row>
    <row r="5" spans="2:13" ht="15.6" x14ac:dyDescent="0.25">
      <c r="F5" s="12"/>
      <c r="H5" s="11"/>
      <c r="I5" s="11"/>
    </row>
    <row r="6" spans="2:13" ht="15.6" x14ac:dyDescent="0.25">
      <c r="B6" s="13" t="s">
        <v>45</v>
      </c>
      <c r="C6" s="13"/>
      <c r="E6" s="111" t="s">
        <v>170</v>
      </c>
      <c r="F6" s="112"/>
      <c r="G6" s="37">
        <f>SUM(K9:K16)</f>
        <v>0</v>
      </c>
      <c r="H6" s="51" t="s">
        <v>163</v>
      </c>
      <c r="I6" s="35"/>
    </row>
    <row r="7" spans="2:13" ht="15.6" x14ac:dyDescent="0.25">
      <c r="B7" s="13"/>
      <c r="C7" s="13"/>
    </row>
    <row r="8" spans="2:13" s="14" customFormat="1" ht="15.75" customHeight="1" x14ac:dyDescent="0.25">
      <c r="B8" s="54" t="s">
        <v>78</v>
      </c>
      <c r="C8" s="54" t="s">
        <v>152</v>
      </c>
      <c r="D8" s="55" t="s">
        <v>1</v>
      </c>
      <c r="E8" s="55" t="s">
        <v>2</v>
      </c>
      <c r="F8" s="55" t="s">
        <v>5</v>
      </c>
      <c r="G8" s="54" t="s">
        <v>3</v>
      </c>
      <c r="H8" s="54" t="s">
        <v>4</v>
      </c>
      <c r="I8" s="56" t="s">
        <v>90</v>
      </c>
      <c r="L8" s="11"/>
      <c r="M8" s="11"/>
    </row>
    <row r="9" spans="2:13" ht="46.9" x14ac:dyDescent="0.25">
      <c r="B9" s="9" t="s">
        <v>47</v>
      </c>
      <c r="C9" s="75" t="s">
        <v>153</v>
      </c>
      <c r="D9" s="10" t="s">
        <v>214</v>
      </c>
      <c r="E9" s="10"/>
      <c r="F9" s="28"/>
      <c r="G9" s="50" t="s">
        <v>15</v>
      </c>
      <c r="H9" s="67" t="s">
        <v>18</v>
      </c>
      <c r="I9" s="95"/>
      <c r="K9" s="15"/>
    </row>
    <row r="10" spans="2:13" ht="31.5" x14ac:dyDescent="0.25">
      <c r="B10" s="131" t="s">
        <v>48</v>
      </c>
      <c r="C10" s="117" t="s">
        <v>153</v>
      </c>
      <c r="D10" s="128" t="s">
        <v>215</v>
      </c>
      <c r="E10" s="18" t="s">
        <v>53</v>
      </c>
      <c r="F10" s="128"/>
      <c r="G10" s="117" t="s">
        <v>15</v>
      </c>
      <c r="H10" s="132" t="s">
        <v>18</v>
      </c>
      <c r="I10" s="114"/>
      <c r="K10" s="113"/>
    </row>
    <row r="11" spans="2:13" x14ac:dyDescent="0.25">
      <c r="B11" s="131"/>
      <c r="C11" s="118"/>
      <c r="D11" s="129"/>
      <c r="E11" s="25" t="s">
        <v>54</v>
      </c>
      <c r="F11" s="129"/>
      <c r="G11" s="118"/>
      <c r="H11" s="126"/>
      <c r="I11" s="115"/>
      <c r="K11" s="113"/>
    </row>
    <row r="12" spans="2:13" ht="48.2" customHeight="1" x14ac:dyDescent="0.25">
      <c r="B12" s="131"/>
      <c r="C12" s="119"/>
      <c r="D12" s="130"/>
      <c r="E12" s="25" t="s">
        <v>186</v>
      </c>
      <c r="F12" s="130"/>
      <c r="G12" s="119"/>
      <c r="H12" s="127"/>
      <c r="I12" s="116"/>
      <c r="K12" s="113"/>
    </row>
    <row r="13" spans="2:13" ht="93.75" x14ac:dyDescent="0.25">
      <c r="B13" s="9" t="s">
        <v>49</v>
      </c>
      <c r="C13" s="75" t="s">
        <v>153</v>
      </c>
      <c r="D13" s="10" t="s">
        <v>216</v>
      </c>
      <c r="E13" s="10"/>
      <c r="F13" s="28" t="s">
        <v>55</v>
      </c>
      <c r="G13" s="50">
        <v>2</v>
      </c>
      <c r="H13" s="67" t="s">
        <v>18</v>
      </c>
      <c r="I13" s="95"/>
      <c r="K13" s="15">
        <f>IF(H13="Yes",G13,0)</f>
        <v>0</v>
      </c>
    </row>
    <row r="14" spans="2:13" ht="62.45" x14ac:dyDescent="0.25">
      <c r="B14" s="9" t="s">
        <v>50</v>
      </c>
      <c r="C14" s="75" t="s">
        <v>153</v>
      </c>
      <c r="D14" s="10" t="s">
        <v>217</v>
      </c>
      <c r="E14" s="16"/>
      <c r="F14" s="28" t="s">
        <v>55</v>
      </c>
      <c r="G14" s="50">
        <v>2</v>
      </c>
      <c r="H14" s="67" t="s">
        <v>18</v>
      </c>
      <c r="I14" s="95"/>
      <c r="K14" s="15">
        <f>IF(H14="Yes",G14,0)</f>
        <v>0</v>
      </c>
    </row>
    <row r="15" spans="2:13" ht="94.5" x14ac:dyDescent="0.25">
      <c r="B15" s="9" t="s">
        <v>51</v>
      </c>
      <c r="C15" s="75" t="s">
        <v>153</v>
      </c>
      <c r="D15" s="10" t="s">
        <v>218</v>
      </c>
      <c r="E15" s="10"/>
      <c r="F15" s="29" t="s">
        <v>56</v>
      </c>
      <c r="G15" s="50">
        <v>2</v>
      </c>
      <c r="H15" s="83" t="s">
        <v>18</v>
      </c>
      <c r="I15" s="95"/>
      <c r="K15" s="15">
        <f>IF(H15="Set goals only",1,IF(H15="Keep track only",1,IF(H15="Keep track and set goals",G15,0)))</f>
        <v>0</v>
      </c>
    </row>
    <row r="16" spans="2:13" ht="110.25" x14ac:dyDescent="0.25">
      <c r="B16" s="9" t="s">
        <v>52</v>
      </c>
      <c r="C16" s="75" t="s">
        <v>153</v>
      </c>
      <c r="D16" s="10" t="s">
        <v>219</v>
      </c>
      <c r="E16" s="10"/>
      <c r="F16" s="28" t="s">
        <v>57</v>
      </c>
      <c r="G16" s="50">
        <v>5</v>
      </c>
      <c r="H16" s="67" t="s">
        <v>18</v>
      </c>
      <c r="I16" s="95"/>
      <c r="K16" s="15">
        <f>IF(H16="&lt;5%",1,IF(H16="5-10%",2,IF(H16="11-15%",3,IF(H16="16-20%",4,IF(H16="&gt;20%",5,0)))))</f>
        <v>0</v>
      </c>
    </row>
  </sheetData>
  <sheetProtection algorithmName="SHA-512" hashValue="OTt1DxMf9ZwytmgDY6O74sRe5z9l+C1puYlhuqyNW0exhCXBC76He2FWhYgyurfSB20lgfkcx0rMrxqwBH81UQ==" saltValue="ZmVjQu69D4yOhiriR83+Hg==" spinCount="100000" sheet="1" objects="1" scenarios="1"/>
  <protectedRanges>
    <protectedRange sqref="H9:I16" name="Range1"/>
  </protectedRanges>
  <mergeCells count="9">
    <mergeCell ref="E6:F6"/>
    <mergeCell ref="K10:K12"/>
    <mergeCell ref="I10:I12"/>
    <mergeCell ref="D10:D12"/>
    <mergeCell ref="B10:B12"/>
    <mergeCell ref="F10:F12"/>
    <mergeCell ref="G10:G12"/>
    <mergeCell ref="H10:H12"/>
    <mergeCell ref="C10:C12"/>
  </mergeCells>
  <hyperlinks>
    <hyperlink ref="E10" r:id="rId1"/>
    <hyperlink ref="E11" r:id="rId2"/>
    <hyperlink ref="E12" r:id="rId3"/>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3">
        <x14:dataValidation type="list" showInputMessage="1" showErrorMessage="1">
          <x14:formula1>
            <xm:f>Dropdown!$A$1:$A$3</xm:f>
          </x14:formula1>
          <xm:sqref>H9:H14</xm:sqref>
        </x14:dataValidation>
        <x14:dataValidation type="list" showInputMessage="1" showErrorMessage="1">
          <x14:formula1>
            <xm:f>Dropdown!$B$1:$B$4</xm:f>
          </x14:formula1>
          <xm:sqref>H15</xm:sqref>
        </x14:dataValidation>
        <x14:dataValidation type="list" showInputMessage="1" showErrorMessage="1">
          <x14:formula1>
            <xm:f>Dropdown!$C$1:$C$7</xm:f>
          </x14:formula1>
          <xm:sqref>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6:N16"/>
  <sheetViews>
    <sheetView showGridLines="0" zoomScaleNormal="100" workbookViewId="0">
      <pane ySplit="8" topLeftCell="A9" activePane="bottomLeft" state="frozen"/>
      <selection activeCell="L11" sqref="L11"/>
      <selection pane="bottomLeft" activeCell="H9" sqref="H9"/>
    </sheetView>
  </sheetViews>
  <sheetFormatPr defaultColWidth="9.140625" defaultRowHeight="15.75" x14ac:dyDescent="0.25"/>
  <cols>
    <col min="1" max="1" width="3.5703125" style="11" customWidth="1"/>
    <col min="2" max="2" width="6.42578125" style="11" customWidth="1"/>
    <col min="3" max="3" width="6.42578125" style="12"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13.7109375" style="11" customWidth="1"/>
    <col min="14" max="14" width="8.85546875" customWidth="1"/>
    <col min="15" max="16384" width="9.140625" style="11"/>
  </cols>
  <sheetData>
    <row r="6" spans="2:13" ht="15.6" x14ac:dyDescent="0.25">
      <c r="B6" s="13" t="s">
        <v>46</v>
      </c>
      <c r="C6" s="82"/>
      <c r="E6" s="111" t="s">
        <v>171</v>
      </c>
      <c r="F6" s="112"/>
      <c r="G6" s="37">
        <f>SUM(K9:K14)</f>
        <v>0</v>
      </c>
      <c r="H6" s="51" t="s">
        <v>163</v>
      </c>
      <c r="I6" s="35"/>
    </row>
    <row r="7" spans="2:13" ht="15.6" x14ac:dyDescent="0.25">
      <c r="B7" s="13"/>
      <c r="C7" s="82"/>
    </row>
    <row r="8" spans="2:13" s="14" customFormat="1" ht="15.75" customHeight="1" x14ac:dyDescent="0.25">
      <c r="B8" s="54" t="s">
        <v>78</v>
      </c>
      <c r="C8" s="55" t="s">
        <v>152</v>
      </c>
      <c r="D8" s="55" t="s">
        <v>1</v>
      </c>
      <c r="E8" s="57" t="s">
        <v>2</v>
      </c>
      <c r="F8" s="55" t="s">
        <v>5</v>
      </c>
      <c r="G8" s="58" t="s">
        <v>3</v>
      </c>
      <c r="H8" s="54" t="s">
        <v>4</v>
      </c>
      <c r="I8" s="56" t="s">
        <v>90</v>
      </c>
      <c r="L8" s="11"/>
      <c r="M8" s="11"/>
    </row>
    <row r="9" spans="2:13" ht="62.45" x14ac:dyDescent="0.25">
      <c r="B9" s="9" t="s">
        <v>64</v>
      </c>
      <c r="C9" s="81" t="s">
        <v>156</v>
      </c>
      <c r="D9" s="20" t="s">
        <v>220</v>
      </c>
      <c r="E9" s="16" t="s">
        <v>84</v>
      </c>
      <c r="F9" s="10"/>
      <c r="G9" s="9" t="s">
        <v>15</v>
      </c>
      <c r="H9" s="66" t="s">
        <v>18</v>
      </c>
      <c r="I9" s="90"/>
    </row>
    <row r="10" spans="2:13" ht="63" x14ac:dyDescent="0.25">
      <c r="B10" s="9" t="s">
        <v>65</v>
      </c>
      <c r="C10" s="76" t="s">
        <v>157</v>
      </c>
      <c r="D10" s="20" t="s">
        <v>221</v>
      </c>
      <c r="E10" s="16" t="s">
        <v>85</v>
      </c>
      <c r="F10" s="10"/>
      <c r="G10" s="9" t="s">
        <v>15</v>
      </c>
      <c r="H10" s="66" t="s">
        <v>18</v>
      </c>
      <c r="I10" s="90"/>
    </row>
    <row r="11" spans="2:13" ht="157.5" x14ac:dyDescent="0.25">
      <c r="B11" s="9" t="s">
        <v>66</v>
      </c>
      <c r="C11" s="76" t="s">
        <v>158</v>
      </c>
      <c r="D11" s="23" t="s">
        <v>222</v>
      </c>
      <c r="E11" s="16" t="s">
        <v>86</v>
      </c>
      <c r="F11" s="10" t="s">
        <v>69</v>
      </c>
      <c r="G11" s="9">
        <v>2</v>
      </c>
      <c r="H11" s="66" t="s">
        <v>18</v>
      </c>
      <c r="I11" s="90"/>
      <c r="K11" s="15">
        <f>IF(H11="Yes",G11,0)</f>
        <v>0</v>
      </c>
    </row>
    <row r="12" spans="2:13" ht="78.75" x14ac:dyDescent="0.25">
      <c r="B12" s="9" t="s">
        <v>67</v>
      </c>
      <c r="C12" s="74" t="s">
        <v>155</v>
      </c>
      <c r="D12" s="24" t="s">
        <v>223</v>
      </c>
      <c r="E12" s="18" t="s">
        <v>87</v>
      </c>
      <c r="F12" s="10" t="s">
        <v>70</v>
      </c>
      <c r="G12" s="9">
        <v>3</v>
      </c>
      <c r="H12" s="66" t="s">
        <v>18</v>
      </c>
      <c r="I12" s="90"/>
      <c r="K12" s="15">
        <f>IF(H12="Yes",G12,0)</f>
        <v>0</v>
      </c>
    </row>
    <row r="13" spans="2:13" ht="47.25" x14ac:dyDescent="0.25">
      <c r="B13" s="131" t="s">
        <v>68</v>
      </c>
      <c r="C13" s="128" t="s">
        <v>159</v>
      </c>
      <c r="D13" s="133" t="s">
        <v>224</v>
      </c>
      <c r="E13" s="40" t="s">
        <v>88</v>
      </c>
      <c r="F13" s="135" t="s">
        <v>71</v>
      </c>
      <c r="G13" s="131">
        <v>6</v>
      </c>
      <c r="H13" s="134" t="s">
        <v>18</v>
      </c>
      <c r="I13" s="136"/>
      <c r="J13" s="137"/>
      <c r="K13" s="113">
        <f>IF(H13="1-2 items",1,IF(H13="3-4 items",2,IF(H13="5-6 items",3,IF(H13="7-8 items",4,IF(H13="9-10 items",5,IF(H13="&gt;10 items",6,0))))))</f>
        <v>0</v>
      </c>
    </row>
    <row r="14" spans="2:13" ht="195" customHeight="1" x14ac:dyDescent="0.25">
      <c r="B14" s="131"/>
      <c r="C14" s="130"/>
      <c r="D14" s="133"/>
      <c r="E14" s="21" t="s">
        <v>89</v>
      </c>
      <c r="F14" s="135"/>
      <c r="G14" s="131"/>
      <c r="H14" s="134"/>
      <c r="I14" s="136"/>
      <c r="J14" s="137"/>
      <c r="K14" s="113"/>
    </row>
    <row r="15" spans="2:13" x14ac:dyDescent="0.25">
      <c r="D15" s="11"/>
      <c r="I15" s="35"/>
    </row>
    <row r="16" spans="2:13" x14ac:dyDescent="0.25">
      <c r="I16" s="35"/>
    </row>
  </sheetData>
  <sheetProtection algorithmName="SHA-512" hashValue="mApPIUenhC7c2nxAt0n0b4G2kV3K8Xjd7NqIfpFXLnwcPxXm1H0w1vaFI6a2x3PpKC3lM20YM/JyzlfEBVBEEA==" saltValue="z4K7Qdmf80V+ogWF5I4wYQ==" spinCount="100000" sheet="1" objects="1" scenarios="1"/>
  <protectedRanges>
    <protectedRange sqref="H9:I14" name="Range1"/>
  </protectedRanges>
  <mergeCells count="10">
    <mergeCell ref="E6:F6"/>
    <mergeCell ref="K13:K14"/>
    <mergeCell ref="D13:D14"/>
    <mergeCell ref="B13:B14"/>
    <mergeCell ref="H13:H14"/>
    <mergeCell ref="F13:F14"/>
    <mergeCell ref="G13:G14"/>
    <mergeCell ref="I13:I14"/>
    <mergeCell ref="J13:J14"/>
    <mergeCell ref="C13:C14"/>
  </mergeCells>
  <hyperlinks>
    <hyperlink ref="D10" r:id="rId1" display="https://www.cpso.cuhk.edu.hk/images/documents/policies/green-purchasing-guidelines.pdf"/>
    <hyperlink ref="E9" r:id="rId2" display="https://www.cuhk.edu.hk/fno/stf/eng/bus_centralized_tenders.html"/>
    <hyperlink ref="E10" r:id="rId3" display="https://www.cpso.cuhk.edu.hk/images/documents/policies/green-purchasing-guidelines.pdf"/>
    <hyperlink ref="E11" r:id="rId4" display="https://www.cpso.cuhk.edu.hk/images/documents/policies/green-purchasing-guidelines.pdf"/>
    <hyperlink ref="E12" r:id="rId5" display="https://www.cpso.cuhk.edu.hk/images/documents/policies/waste-management-guidelines.pdf"/>
    <hyperlink ref="E13" r:id="rId6" display="https://www.cpso.cuhk.edu.hk/images/documents/policies/green-purchasing-guidelines.pdf"/>
    <hyperlink ref="E14" r:id="rId7" display="https://www.cuhk.edu.hk/fno/stf/eng/bus_centralized_tenders.html"/>
  </hyperlinks>
  <pageMargins left="0.7" right="0.7" top="0.75" bottom="0.75" header="0.3" footer="0.3"/>
  <pageSetup paperSize="9" orientation="portrait" r:id="rId8"/>
  <ignoredErrors>
    <ignoredError sqref="C10" twoDigitTextYear="1"/>
  </ignoredErrors>
  <drawing r:id="rId9"/>
  <extLst>
    <ext xmlns:x14="http://schemas.microsoft.com/office/spreadsheetml/2009/9/main" uri="{CCE6A557-97BC-4b89-ADB6-D9C93CAAB3DF}">
      <x14:dataValidations xmlns:xm="http://schemas.microsoft.com/office/excel/2006/main" count="2">
        <x14:dataValidation type="list" showInputMessage="1" showErrorMessage="1">
          <x14:formula1>
            <xm:f>Dropdown!$A$1:$A$3</xm:f>
          </x14:formula1>
          <xm:sqref>H9:H12</xm:sqref>
        </x14:dataValidation>
        <x14:dataValidation type="list" allowBlank="1" showInputMessage="1" showErrorMessage="1">
          <x14:formula1>
            <xm:f>Dropdown!$D$1:$D$8</xm:f>
          </x14:formula1>
          <xm:sqref>H13:H14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6:N18"/>
  <sheetViews>
    <sheetView showGridLines="0" zoomScaleNormal="100" workbookViewId="0">
      <pane ySplit="8" topLeftCell="A9" activePane="bottomLeft" state="frozen"/>
      <selection activeCell="L11" sqref="L11"/>
      <selection pane="bottomLeft" activeCell="H9" sqref="H9"/>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13.7109375" style="11" customWidth="1"/>
    <col min="14" max="14" width="8.85546875" customWidth="1"/>
    <col min="15" max="16384" width="9.140625" style="11"/>
  </cols>
  <sheetData>
    <row r="6" spans="2:13" ht="15.6" x14ac:dyDescent="0.25">
      <c r="B6" s="13" t="s">
        <v>95</v>
      </c>
      <c r="C6" s="13"/>
      <c r="E6" s="111" t="s">
        <v>172</v>
      </c>
      <c r="F6" s="112"/>
      <c r="G6" s="37">
        <f>SUM(K9:K18)</f>
        <v>0</v>
      </c>
      <c r="H6" s="51" t="s">
        <v>165</v>
      </c>
      <c r="I6" s="35"/>
    </row>
    <row r="7" spans="2:13" ht="15.6" x14ac:dyDescent="0.25">
      <c r="B7" s="13"/>
      <c r="C7" s="13"/>
    </row>
    <row r="8" spans="2:13" s="14" customFormat="1" ht="15.75" customHeight="1" x14ac:dyDescent="0.25">
      <c r="B8" s="54" t="s">
        <v>78</v>
      </c>
      <c r="C8" s="54" t="s">
        <v>152</v>
      </c>
      <c r="D8" s="55" t="s">
        <v>1</v>
      </c>
      <c r="E8" s="57" t="s">
        <v>2</v>
      </c>
      <c r="F8" s="55" t="s">
        <v>5</v>
      </c>
      <c r="G8" s="58" t="s">
        <v>3</v>
      </c>
      <c r="H8" s="54" t="s">
        <v>4</v>
      </c>
      <c r="I8" s="56" t="s">
        <v>90</v>
      </c>
      <c r="L8" s="11"/>
      <c r="M8" s="11"/>
    </row>
    <row r="9" spans="2:13" ht="78.75" x14ac:dyDescent="0.25">
      <c r="B9" s="34" t="s">
        <v>96</v>
      </c>
      <c r="C9" s="76" t="s">
        <v>160</v>
      </c>
      <c r="D9" s="20" t="s">
        <v>225</v>
      </c>
      <c r="E9" s="97" t="s">
        <v>241</v>
      </c>
      <c r="F9" s="10"/>
      <c r="G9" s="34" t="s">
        <v>15</v>
      </c>
      <c r="H9" s="66" t="s">
        <v>18</v>
      </c>
      <c r="I9" s="90"/>
    </row>
    <row r="10" spans="2:13" ht="63" x14ac:dyDescent="0.25">
      <c r="B10" s="117" t="s">
        <v>110</v>
      </c>
      <c r="C10" s="128" t="s">
        <v>153</v>
      </c>
      <c r="D10" s="138" t="s">
        <v>226</v>
      </c>
      <c r="E10" s="98" t="s">
        <v>242</v>
      </c>
      <c r="F10" s="128"/>
      <c r="G10" s="117" t="s">
        <v>15</v>
      </c>
      <c r="H10" s="141" t="s">
        <v>18</v>
      </c>
      <c r="I10" s="114"/>
    </row>
    <row r="11" spans="2:13" ht="47.25" x14ac:dyDescent="0.25">
      <c r="B11" s="119"/>
      <c r="C11" s="130"/>
      <c r="D11" s="138"/>
      <c r="E11" s="99" t="s">
        <v>98</v>
      </c>
      <c r="F11" s="130"/>
      <c r="G11" s="119"/>
      <c r="H11" s="142"/>
      <c r="I11" s="116"/>
    </row>
    <row r="12" spans="2:13" ht="63" x14ac:dyDescent="0.25">
      <c r="B12" s="34" t="s">
        <v>111</v>
      </c>
      <c r="C12" s="76">
        <v>12</v>
      </c>
      <c r="D12" s="23" t="s">
        <v>227</v>
      </c>
      <c r="E12" s="19"/>
      <c r="F12" s="10" t="s">
        <v>103</v>
      </c>
      <c r="G12" s="34">
        <v>2</v>
      </c>
      <c r="H12" s="66" t="s">
        <v>18</v>
      </c>
      <c r="I12" s="90"/>
      <c r="K12" s="15">
        <f>IF(H12="Yes",G12,0)</f>
        <v>0</v>
      </c>
    </row>
    <row r="13" spans="2:13" ht="78.75" x14ac:dyDescent="0.25">
      <c r="B13" s="34" t="s">
        <v>112</v>
      </c>
      <c r="C13" s="78">
        <v>12</v>
      </c>
      <c r="D13" s="43" t="s">
        <v>228</v>
      </c>
      <c r="E13" s="16" t="s">
        <v>99</v>
      </c>
      <c r="F13" s="41" t="s">
        <v>102</v>
      </c>
      <c r="G13" s="34">
        <v>2</v>
      </c>
      <c r="H13" s="66" t="s">
        <v>18</v>
      </c>
      <c r="I13" s="90"/>
      <c r="K13" s="15">
        <f t="shared" ref="K13:K14" si="0">IF(H13="Yes",G13,0)</f>
        <v>0</v>
      </c>
    </row>
    <row r="14" spans="2:13" ht="49.7" customHeight="1" x14ac:dyDescent="0.25">
      <c r="B14" s="34" t="s">
        <v>113</v>
      </c>
      <c r="C14" s="76">
        <v>12</v>
      </c>
      <c r="D14" s="23" t="s">
        <v>229</v>
      </c>
      <c r="E14" s="45"/>
      <c r="F14" s="41" t="s">
        <v>101</v>
      </c>
      <c r="G14" s="34">
        <v>2</v>
      </c>
      <c r="H14" s="66" t="s">
        <v>18</v>
      </c>
      <c r="I14" s="91"/>
      <c r="J14" s="137"/>
      <c r="K14" s="15">
        <f t="shared" si="0"/>
        <v>0</v>
      </c>
    </row>
    <row r="15" spans="2:13" ht="78.75" customHeight="1" x14ac:dyDescent="0.25">
      <c r="B15" s="117" t="s">
        <v>114</v>
      </c>
      <c r="C15" s="128" t="s">
        <v>153</v>
      </c>
      <c r="D15" s="120" t="s">
        <v>230</v>
      </c>
      <c r="E15" s="19" t="s">
        <v>97</v>
      </c>
      <c r="F15" s="139" t="s">
        <v>100</v>
      </c>
      <c r="G15" s="117">
        <v>3</v>
      </c>
      <c r="H15" s="141" t="s">
        <v>18</v>
      </c>
      <c r="I15" s="114"/>
      <c r="J15" s="137"/>
      <c r="K15" s="113">
        <f>IF(H15="Yes",G15,0)</f>
        <v>0</v>
      </c>
    </row>
    <row r="16" spans="2:13" ht="47.25" x14ac:dyDescent="0.25">
      <c r="B16" s="119"/>
      <c r="C16" s="130"/>
      <c r="D16" s="122"/>
      <c r="E16" s="80" t="s">
        <v>98</v>
      </c>
      <c r="F16" s="140"/>
      <c r="G16" s="119"/>
      <c r="H16" s="142"/>
      <c r="I16" s="116"/>
      <c r="J16" s="38"/>
      <c r="K16" s="113"/>
    </row>
    <row r="17" spans="2:11" ht="63" x14ac:dyDescent="0.25">
      <c r="B17" s="34" t="s">
        <v>115</v>
      </c>
      <c r="C17" s="77">
        <v>12</v>
      </c>
      <c r="D17" s="10" t="s">
        <v>231</v>
      </c>
      <c r="E17" s="46"/>
      <c r="F17" s="10" t="s">
        <v>100</v>
      </c>
      <c r="G17" s="34">
        <v>3</v>
      </c>
      <c r="H17" s="66" t="s">
        <v>18</v>
      </c>
      <c r="I17" s="91"/>
      <c r="K17" s="15">
        <f t="shared" ref="K17" si="1">IF(H17="Yes",G17,0)</f>
        <v>0</v>
      </c>
    </row>
    <row r="18" spans="2:11" ht="15.6" x14ac:dyDescent="0.25">
      <c r="I18" s="35"/>
    </row>
  </sheetData>
  <sheetProtection algorithmName="SHA-512" hashValue="YKwUv4RLgO3I70c5j4gBNbyz0l1PEQ/LuDQEMewXh0K1dLHL0yalqXfvao8KFWT6cRAFhsmRjhByHhgemIDP7A==" saltValue="gvvU2wPZFVdBlntO6hQhpw==" spinCount="100000" sheet="1" objects="1" scenarios="1"/>
  <protectedRanges>
    <protectedRange sqref="H9:I17" name="Range1"/>
  </protectedRanges>
  <mergeCells count="17">
    <mergeCell ref="C10:C11"/>
    <mergeCell ref="E6:F6"/>
    <mergeCell ref="K15:K16"/>
    <mergeCell ref="J14:J15"/>
    <mergeCell ref="D10:D11"/>
    <mergeCell ref="B10:B11"/>
    <mergeCell ref="D15:D16"/>
    <mergeCell ref="B15:B16"/>
    <mergeCell ref="I15:I16"/>
    <mergeCell ref="I10:I11"/>
    <mergeCell ref="F15:F16"/>
    <mergeCell ref="F10:F11"/>
    <mergeCell ref="G15:G16"/>
    <mergeCell ref="H15:H16"/>
    <mergeCell ref="H10:H11"/>
    <mergeCell ref="G10:G11"/>
    <mergeCell ref="C15:C16"/>
  </mergeCells>
  <hyperlinks>
    <hyperlink ref="E9" r:id="rId1" display="https://www.cpso.cuhk.edu.hk/images/documents/policies/green-purchasing-guidelines.pdf"/>
    <hyperlink ref="E10" r:id="rId2" display="https://www.cpso.cuhk.edu.hk/images/documents/policies/guidelines-for-sustainable-event-planning-and-management.pdf"/>
    <hyperlink ref="E11" r:id="rId3" display="https://cloud.itsc.cuhk.edu.hk/webform/view.php?id=5560952"/>
    <hyperlink ref="E13" r:id="rId4" display="https://www.cpso.cuhk.edu.hk/en-gb/get-involved/resources/green-tips"/>
    <hyperlink ref="E15" r:id="rId5" display="https://www.cpso.cuhk.edu.hk/images/documents/policies/guidelines-for-sustainable-event-planning-and-management.pdf"/>
    <hyperlink ref="E16" r:id="rId6"/>
  </hyperlinks>
  <pageMargins left="0.7" right="0.7" top="0.75" bottom="0.75" header="0.3" footer="0.3"/>
  <pageSetup paperSize="9" orientation="portrait" r:id="rId7"/>
  <ignoredErrors>
    <ignoredError sqref="C9" twoDigitTextYear="1"/>
  </ignoredErrors>
  <drawing r:id="rId8"/>
  <extLst>
    <ext xmlns:x14="http://schemas.microsoft.com/office/spreadsheetml/2009/9/main" uri="{CCE6A557-97BC-4b89-ADB6-D9C93CAAB3DF}">
      <x14:dataValidations xmlns:xm="http://schemas.microsoft.com/office/excel/2006/main" count="3">
        <x14:dataValidation type="list" showInputMessage="1" showErrorMessage="1">
          <x14:formula1>
            <xm:f>Dropdown!$A$1:$A$3</xm:f>
          </x14:formula1>
          <xm:sqref>H17</xm:sqref>
        </x14:dataValidation>
        <x14:dataValidation type="list" showInputMessage="1" showErrorMessage="1">
          <x14:formula1>
            <xm:f>Dropdown!$A$1:$A$3</xm:f>
          </x14:formula1>
          <xm:sqref>H9:H10</xm:sqref>
        </x14:dataValidation>
        <x14:dataValidation type="list" showInputMessage="1" showErrorMessage="1">
          <x14:formula1>
            <xm:f>Dropdown!$A$1:$A$3</xm:f>
          </x14:formula1>
          <xm:sqref>H12:H15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6:N20"/>
  <sheetViews>
    <sheetView showGridLines="0" zoomScaleNormal="100" workbookViewId="0">
      <pane ySplit="8" topLeftCell="A9" activePane="bottomLeft" state="frozen"/>
      <selection activeCell="L11" sqref="L11"/>
      <selection pane="bottomLeft" activeCell="H9" sqref="H9:H11"/>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13.7109375" style="11" customWidth="1"/>
    <col min="14" max="14" width="8.85546875" customWidth="1"/>
    <col min="15" max="16384" width="9.140625" style="11"/>
  </cols>
  <sheetData>
    <row r="6" spans="2:13" ht="15.6" x14ac:dyDescent="0.25">
      <c r="B6" s="13" t="s">
        <v>104</v>
      </c>
      <c r="C6" s="13"/>
      <c r="E6" s="111" t="s">
        <v>173</v>
      </c>
      <c r="F6" s="112"/>
      <c r="G6" s="37">
        <f>SUM(K9:K19)</f>
        <v>0</v>
      </c>
      <c r="H6" s="51" t="s">
        <v>165</v>
      </c>
      <c r="I6" s="35"/>
    </row>
    <row r="7" spans="2:13" ht="15.6" x14ac:dyDescent="0.25">
      <c r="B7" s="13"/>
      <c r="C7" s="13"/>
    </row>
    <row r="8" spans="2:13" s="14" customFormat="1" ht="15.75" customHeight="1" x14ac:dyDescent="0.25">
      <c r="B8" s="54" t="s">
        <v>78</v>
      </c>
      <c r="C8" s="58" t="s">
        <v>152</v>
      </c>
      <c r="D8" s="57" t="s">
        <v>1</v>
      </c>
      <c r="E8" s="57" t="s">
        <v>2</v>
      </c>
      <c r="F8" s="57" t="s">
        <v>5</v>
      </c>
      <c r="G8" s="58" t="s">
        <v>3</v>
      </c>
      <c r="H8" s="54" t="s">
        <v>4</v>
      </c>
      <c r="I8" s="56" t="s">
        <v>90</v>
      </c>
      <c r="L8" s="11"/>
      <c r="M8" s="11"/>
    </row>
    <row r="9" spans="2:13" customFormat="1" ht="33" customHeight="1" x14ac:dyDescent="0.25">
      <c r="B9" s="117" t="s">
        <v>105</v>
      </c>
      <c r="C9" s="117">
        <v>11</v>
      </c>
      <c r="D9" s="128" t="s">
        <v>232</v>
      </c>
      <c r="E9" s="87" t="s">
        <v>195</v>
      </c>
      <c r="F9" s="128"/>
      <c r="G9" s="117" t="s">
        <v>15</v>
      </c>
      <c r="H9" s="141" t="s">
        <v>18</v>
      </c>
      <c r="I9" s="114"/>
      <c r="J9" s="11"/>
      <c r="K9" s="144"/>
      <c r="L9" s="11"/>
      <c r="M9" s="11"/>
    </row>
    <row r="10" spans="2:13" customFormat="1" ht="33" customHeight="1" x14ac:dyDescent="0.25">
      <c r="B10" s="118"/>
      <c r="C10" s="118"/>
      <c r="D10" s="129"/>
      <c r="E10" s="47" t="s">
        <v>243</v>
      </c>
      <c r="F10" s="129"/>
      <c r="G10" s="118"/>
      <c r="H10" s="143"/>
      <c r="I10" s="115"/>
      <c r="J10" s="11"/>
      <c r="K10" s="144"/>
      <c r="L10" s="11"/>
      <c r="M10" s="11"/>
    </row>
    <row r="11" spans="2:13" customFormat="1" ht="31.5" x14ac:dyDescent="0.25">
      <c r="B11" s="119"/>
      <c r="C11" s="119"/>
      <c r="D11" s="130"/>
      <c r="E11" s="88" t="s">
        <v>196</v>
      </c>
      <c r="F11" s="130"/>
      <c r="G11" s="119"/>
      <c r="H11" s="142"/>
      <c r="I11" s="116"/>
      <c r="J11" s="11"/>
      <c r="K11" s="144"/>
      <c r="L11" s="11"/>
      <c r="M11" s="11"/>
    </row>
    <row r="12" spans="2:13" customFormat="1" ht="94.5" x14ac:dyDescent="0.25">
      <c r="B12" s="70" t="s">
        <v>106</v>
      </c>
      <c r="C12" s="73" t="s">
        <v>154</v>
      </c>
      <c r="D12" s="33" t="s">
        <v>233</v>
      </c>
      <c r="E12" s="48"/>
      <c r="F12" s="33" t="s">
        <v>13</v>
      </c>
      <c r="G12" s="31">
        <v>2</v>
      </c>
      <c r="H12" s="66" t="s">
        <v>18</v>
      </c>
      <c r="I12" s="92"/>
      <c r="J12" s="11"/>
      <c r="K12" s="15">
        <f>IF(H12="Yes",G12,0)</f>
        <v>0</v>
      </c>
      <c r="L12" s="11"/>
      <c r="M12" s="11"/>
    </row>
    <row r="13" spans="2:13" customFormat="1" ht="31.5" x14ac:dyDescent="0.25">
      <c r="B13" s="117" t="s">
        <v>107</v>
      </c>
      <c r="C13" s="117">
        <v>11</v>
      </c>
      <c r="D13" s="128" t="s">
        <v>234</v>
      </c>
      <c r="E13" s="85" t="s">
        <v>197</v>
      </c>
      <c r="F13" s="128" t="s">
        <v>13</v>
      </c>
      <c r="G13" s="117">
        <v>2</v>
      </c>
      <c r="H13" s="141" t="s">
        <v>18</v>
      </c>
      <c r="I13" s="114"/>
      <c r="J13" s="11"/>
      <c r="K13" s="113">
        <f>IF(H13="Yes",G13,0)</f>
        <v>0</v>
      </c>
      <c r="L13" s="11"/>
      <c r="M13" s="11"/>
    </row>
    <row r="14" spans="2:13" customFormat="1" ht="30" x14ac:dyDescent="0.25">
      <c r="B14" s="118"/>
      <c r="C14" s="118"/>
      <c r="D14" s="129"/>
      <c r="E14" s="49" t="s">
        <v>198</v>
      </c>
      <c r="F14" s="129"/>
      <c r="G14" s="118"/>
      <c r="H14" s="143"/>
      <c r="I14" s="115"/>
      <c r="J14" s="11"/>
      <c r="K14" s="113"/>
      <c r="L14" s="11"/>
      <c r="M14" s="11"/>
    </row>
    <row r="15" spans="2:13" customFormat="1" ht="30" x14ac:dyDescent="0.25">
      <c r="B15" s="118"/>
      <c r="C15" s="118"/>
      <c r="D15" s="129"/>
      <c r="E15" s="49" t="s">
        <v>199</v>
      </c>
      <c r="F15" s="129"/>
      <c r="G15" s="118"/>
      <c r="H15" s="143"/>
      <c r="I15" s="115"/>
      <c r="J15" s="11"/>
      <c r="K15" s="113"/>
      <c r="L15" s="11"/>
      <c r="M15" s="11"/>
    </row>
    <row r="16" spans="2:13" customFormat="1" ht="31.5" x14ac:dyDescent="0.25">
      <c r="B16" s="119"/>
      <c r="C16" s="119"/>
      <c r="D16" s="130"/>
      <c r="E16" s="86" t="s">
        <v>196</v>
      </c>
      <c r="F16" s="130"/>
      <c r="G16" s="119"/>
      <c r="H16" s="142"/>
      <c r="I16" s="116"/>
      <c r="J16" s="11"/>
      <c r="K16" s="113"/>
      <c r="L16" s="11"/>
      <c r="M16" s="11"/>
    </row>
    <row r="17" spans="2:13" customFormat="1" ht="94.5" x14ac:dyDescent="0.25">
      <c r="B17" s="30" t="s">
        <v>108</v>
      </c>
      <c r="C17" s="72">
        <v>3</v>
      </c>
      <c r="D17" s="10" t="s">
        <v>235</v>
      </c>
      <c r="E17" s="42"/>
      <c r="F17" s="46" t="s">
        <v>116</v>
      </c>
      <c r="G17" s="32">
        <v>4</v>
      </c>
      <c r="H17" s="68" t="s">
        <v>18</v>
      </c>
      <c r="I17" s="93"/>
      <c r="J17" s="11"/>
      <c r="K17" s="15">
        <f>IF(H17="1 activity",1,IF(H17="2 activities",2,IF(H17="3 activities",3,IF(H17="&gt;3 activities",4,0))))</f>
        <v>0</v>
      </c>
      <c r="L17" s="11"/>
      <c r="M17" s="11"/>
    </row>
    <row r="18" spans="2:13" customFormat="1" ht="94.5" x14ac:dyDescent="0.25">
      <c r="B18" s="34" t="s">
        <v>109</v>
      </c>
      <c r="C18" s="79" t="s">
        <v>154</v>
      </c>
      <c r="D18" s="23" t="s">
        <v>236</v>
      </c>
      <c r="E18" s="16"/>
      <c r="F18" s="10" t="s">
        <v>116</v>
      </c>
      <c r="G18" s="34">
        <v>4</v>
      </c>
      <c r="H18" s="84" t="s">
        <v>18</v>
      </c>
      <c r="I18" s="90"/>
      <c r="J18" s="11"/>
      <c r="K18" s="15">
        <f>IF(H18="1 activity",1,IF(H18="2 activities",2,IF(H18="3 activities",3,IF(H18="&gt;3 activities",4,0))))</f>
        <v>0</v>
      </c>
      <c r="L18" s="11"/>
      <c r="M18" s="11"/>
    </row>
    <row r="19" spans="2:13" ht="15.6" x14ac:dyDescent="0.25">
      <c r="I19" s="35"/>
      <c r="K19" s="15"/>
    </row>
    <row r="20" spans="2:13" ht="15.6" x14ac:dyDescent="0.25">
      <c r="K20" s="15"/>
    </row>
  </sheetData>
  <sheetProtection algorithmName="SHA-512" hashValue="7iyBdfv06tJaV5F5LmNrI094eHFJ9pj6C0/8ZKpDGYhmhc87WPg0WWBz8EUto1IBNmZ+qEgm0vHnofxoYvASaw==" saltValue="ur6vPOG5NEkQigoKFSPquA==" spinCount="100000" sheet="1" objects="1" scenarios="1"/>
  <protectedRanges>
    <protectedRange sqref="H9:I18" name="Range1"/>
  </protectedRanges>
  <mergeCells count="17">
    <mergeCell ref="E6:F6"/>
    <mergeCell ref="K9:K11"/>
    <mergeCell ref="G9:G11"/>
    <mergeCell ref="H9:H11"/>
    <mergeCell ref="I13:I16"/>
    <mergeCell ref="K13:K16"/>
    <mergeCell ref="B9:B11"/>
    <mergeCell ref="F9:F11"/>
    <mergeCell ref="I9:I11"/>
    <mergeCell ref="C9:C11"/>
    <mergeCell ref="B13:B16"/>
    <mergeCell ref="D13:D16"/>
    <mergeCell ref="F13:F16"/>
    <mergeCell ref="G13:G16"/>
    <mergeCell ref="H13:H16"/>
    <mergeCell ref="C13:C16"/>
    <mergeCell ref="D9:D11"/>
  </mergeCells>
  <hyperlinks>
    <hyperlink ref="E9" r:id="rId1" display="https://www.cpso.cuhk.edu.hk/"/>
    <hyperlink ref="E10" r:id="rId2" display="https://www.iso.cuhk.edu.hk/english/publications/sustainability/"/>
    <hyperlink ref="E11" r:id="rId3"/>
    <hyperlink ref="E13" r:id="rId4" display="•CU Green Buddies Registration; "/>
    <hyperlink ref="E14" r:id="rId5" display="•CU Green Buddies Facebook;"/>
    <hyperlink ref="E15" r:id="rId6" display="•CU Green Buddies Instagram"/>
    <hyperlink ref="E16" r:id="rId7" display="•Green Office Programme"/>
  </hyperlinks>
  <pageMargins left="0.7" right="0.7" top="0.75" bottom="0.75" header="0.3" footer="0.3"/>
  <pageSetup paperSize="9" orientation="portrait" r:id="rId8"/>
  <drawing r:id="rId9"/>
  <extLst>
    <ext xmlns:x14="http://schemas.microsoft.com/office/spreadsheetml/2009/9/main" uri="{CCE6A557-97BC-4b89-ADB6-D9C93CAAB3DF}">
      <x14:dataValidations xmlns:xm="http://schemas.microsoft.com/office/excel/2006/main" count="3">
        <x14:dataValidation type="list" showInputMessage="1" showErrorMessage="1">
          <x14:formula1>
            <xm:f>Dropdown!$A$1:$A$3</xm:f>
          </x14:formula1>
          <xm:sqref>H12:H13</xm:sqref>
        </x14:dataValidation>
        <x14:dataValidation type="list" showInputMessage="1" showErrorMessage="1">
          <x14:formula1>
            <xm:f>Dropdown!$A$1:$A$3</xm:f>
          </x14:formula1>
          <xm:sqref>H9</xm:sqref>
        </x14:dataValidation>
        <x14:dataValidation type="list" allowBlank="1" showInputMessage="1" showErrorMessage="1">
          <x14:formula1>
            <xm:f>Dropdown!$E$1:$E$6</xm:f>
          </x14:formula1>
          <xm:sqref>H17:H18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6:N13"/>
  <sheetViews>
    <sheetView showGridLines="0" zoomScaleNormal="100" workbookViewId="0">
      <pane ySplit="8" topLeftCell="A9" activePane="bottomLeft" state="frozen"/>
      <selection activeCell="L11" sqref="L11"/>
      <selection pane="bottomLeft" activeCell="H9" sqref="H9"/>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0" style="11" hidden="1" customWidth="1"/>
    <col min="12" max="12" width="9.140625" style="11"/>
    <col min="13" max="13" width="13.7109375" style="11" customWidth="1"/>
    <col min="14" max="14" width="8.85546875" customWidth="1"/>
    <col min="15" max="16384" width="9.140625" style="11"/>
  </cols>
  <sheetData>
    <row r="6" spans="1:13" ht="15.6" x14ac:dyDescent="0.25">
      <c r="B6" s="13" t="s">
        <v>118</v>
      </c>
      <c r="C6" s="13"/>
      <c r="E6" s="111" t="s">
        <v>174</v>
      </c>
      <c r="F6" s="112"/>
      <c r="G6" s="37">
        <f>SUM(K9:K12)</f>
        <v>0</v>
      </c>
      <c r="H6" s="51" t="s">
        <v>166</v>
      </c>
      <c r="I6" s="35"/>
    </row>
    <row r="7" spans="1:13" ht="15.6" x14ac:dyDescent="0.25">
      <c r="B7" s="13"/>
      <c r="C7" s="13"/>
    </row>
    <row r="8" spans="1:13" s="14" customFormat="1" ht="15.75" customHeight="1" x14ac:dyDescent="0.25">
      <c r="B8" s="54" t="s">
        <v>78</v>
      </c>
      <c r="C8" s="58" t="s">
        <v>152</v>
      </c>
      <c r="D8" s="57" t="s">
        <v>1</v>
      </c>
      <c r="E8" s="57" t="s">
        <v>2</v>
      </c>
      <c r="F8" s="57" t="s">
        <v>5</v>
      </c>
      <c r="G8" s="58" t="s">
        <v>3</v>
      </c>
      <c r="H8" s="54" t="s">
        <v>4</v>
      </c>
      <c r="I8" s="56" t="s">
        <v>90</v>
      </c>
      <c r="L8" s="11"/>
      <c r="M8" s="11"/>
    </row>
    <row r="9" spans="1:13" customFormat="1" ht="46.9" x14ac:dyDescent="0.25">
      <c r="B9" s="71" t="s">
        <v>119</v>
      </c>
      <c r="C9" s="75">
        <v>11</v>
      </c>
      <c r="D9" s="10" t="s">
        <v>237</v>
      </c>
      <c r="E9" s="44"/>
      <c r="F9" s="10" t="s">
        <v>122</v>
      </c>
      <c r="G9" s="71">
        <v>2</v>
      </c>
      <c r="H9" s="69" t="s">
        <v>18</v>
      </c>
      <c r="I9" s="91"/>
      <c r="J9" s="11"/>
      <c r="K9" s="15">
        <f>IF(H9="Yes",2,0)</f>
        <v>0</v>
      </c>
      <c r="L9" s="11"/>
      <c r="M9" s="11"/>
    </row>
    <row r="10" spans="1:13" customFormat="1" ht="110.25" x14ac:dyDescent="0.25">
      <c r="B10" s="71" t="s">
        <v>120</v>
      </c>
      <c r="C10" s="75" t="s">
        <v>161</v>
      </c>
      <c r="D10" s="10" t="s">
        <v>238</v>
      </c>
      <c r="E10" s="44"/>
      <c r="F10" s="10" t="s">
        <v>116</v>
      </c>
      <c r="G10" s="71">
        <v>4</v>
      </c>
      <c r="H10" s="69" t="s">
        <v>18</v>
      </c>
      <c r="I10" s="91"/>
      <c r="J10" s="11"/>
      <c r="K10" s="15">
        <f>IF(H10="1 initiative",1,IF(H10="2 initiatives",2,IF(H10="3 initiatives",3,IF(H10="&gt;3 initiatives",4,0))))</f>
        <v>0</v>
      </c>
      <c r="L10" s="11"/>
      <c r="M10" s="11"/>
    </row>
    <row r="11" spans="1:13" customFormat="1" ht="93.75" x14ac:dyDescent="0.25">
      <c r="B11" s="71" t="s">
        <v>121</v>
      </c>
      <c r="C11" s="75" t="s">
        <v>162</v>
      </c>
      <c r="D11" s="10" t="s">
        <v>239</v>
      </c>
      <c r="E11" s="89" t="s">
        <v>123</v>
      </c>
      <c r="F11" s="10" t="s">
        <v>116</v>
      </c>
      <c r="G11" s="71">
        <v>4</v>
      </c>
      <c r="H11" s="69" t="s">
        <v>18</v>
      </c>
      <c r="I11" s="91"/>
      <c r="J11" s="11"/>
      <c r="K11" s="15">
        <f>IF(H11="1 action",1,IF(H11="2 actions",2,IF(H11="3 actions",3,IF(H11="4 actions",4,0))))</f>
        <v>0</v>
      </c>
      <c r="L11" s="11"/>
      <c r="M11" s="11"/>
    </row>
    <row r="12" spans="1:13" customFormat="1" ht="15.6" x14ac:dyDescent="0.25">
      <c r="A12" s="11"/>
      <c r="B12" s="11"/>
      <c r="C12" s="11"/>
      <c r="D12" s="12"/>
      <c r="E12" s="12"/>
      <c r="F12" s="12"/>
      <c r="G12" s="11"/>
      <c r="H12" s="11"/>
      <c r="I12" s="35"/>
      <c r="J12" s="11"/>
      <c r="K12" s="15"/>
      <c r="L12" s="11"/>
      <c r="M12" s="11"/>
    </row>
    <row r="13" spans="1:13" customFormat="1" ht="15.6" x14ac:dyDescent="0.25">
      <c r="A13" s="11"/>
      <c r="B13" s="11"/>
      <c r="C13" s="11"/>
      <c r="D13" s="12"/>
      <c r="E13" s="12"/>
      <c r="F13" s="12"/>
      <c r="G13" s="11"/>
      <c r="H13" s="11"/>
      <c r="I13" s="11"/>
      <c r="J13" s="11"/>
      <c r="K13" s="15"/>
      <c r="L13" s="11"/>
      <c r="M13" s="11"/>
    </row>
  </sheetData>
  <sheetProtection algorithmName="SHA-512" hashValue="w/72OmwwB1LuFBDoTmrrdqxixt7LS4hIXB7EsA8VIKAycKMUlbX4kqGbYDPQcEYsG5evGSaFQ8oq6wSAo/kglg==" saltValue="qBjzoKMmR5bTzJQL3VCO4g==" spinCount="100000" sheet="1" objects="1" scenarios="1"/>
  <protectedRanges>
    <protectedRange sqref="H9:I11" name="Range1"/>
  </protectedRanges>
  <mergeCells count="1">
    <mergeCell ref="E6:F6"/>
  </mergeCells>
  <hyperlinks>
    <hyperlink ref="E11" r:id="rId1" display="http://www.cuhk.edu.hk/useo/so/safety_info.html"/>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3">
        <x14:dataValidation type="list" showInputMessage="1" showErrorMessage="1">
          <x14:formula1>
            <xm:f>Dropdown!$A$1:$A$3</xm:f>
          </x14:formula1>
          <xm:sqref>H9</xm:sqref>
        </x14:dataValidation>
        <x14:dataValidation type="list" allowBlank="1" showInputMessage="1" showErrorMessage="1">
          <x14:formula1>
            <xm:f>Dropdown!$F$1:$F$6</xm:f>
          </x14:formula1>
          <xm:sqref>H10</xm:sqref>
        </x14:dataValidation>
        <x14:dataValidation type="list" allowBlank="1" showInputMessage="1" showErrorMessage="1">
          <x14:formula1>
            <xm:f>Dropdown!$G$1:$G$6</xm:f>
          </x14:formula1>
          <xm:sqref>H11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6:N11"/>
  <sheetViews>
    <sheetView showGridLines="0" zoomScaleNormal="100" workbookViewId="0">
      <pane ySplit="8" topLeftCell="A9" activePane="bottomLeft" state="frozen"/>
      <selection activeCell="L11" sqref="L11"/>
      <selection pane="bottomLeft" activeCell="C9" sqref="C9"/>
    </sheetView>
  </sheetViews>
  <sheetFormatPr defaultColWidth="9.140625" defaultRowHeight="15.75" x14ac:dyDescent="0.25"/>
  <cols>
    <col min="1" max="1" width="3.5703125" style="11" customWidth="1"/>
    <col min="2" max="3" width="6.42578125" style="11" customWidth="1"/>
    <col min="4" max="4" width="80" style="12" customWidth="1"/>
    <col min="5" max="6" width="22.85546875" style="12" customWidth="1"/>
    <col min="7" max="8" width="11.42578125" style="11" customWidth="1"/>
    <col min="9" max="9" width="31.140625" style="11" customWidth="1"/>
    <col min="10" max="10" width="4.28515625" style="11" customWidth="1"/>
    <col min="11" max="11" width="10.140625" style="11" hidden="1" customWidth="1"/>
    <col min="12" max="12" width="9.140625" style="11"/>
    <col min="13" max="13" width="13.7109375" style="11" customWidth="1"/>
    <col min="14" max="14" width="8.85546875" customWidth="1"/>
    <col min="15" max="16384" width="9.140625" style="11"/>
  </cols>
  <sheetData>
    <row r="6" spans="1:13" ht="15.6" x14ac:dyDescent="0.25">
      <c r="B6" s="13" t="s">
        <v>129</v>
      </c>
      <c r="C6" s="13"/>
      <c r="E6" s="111" t="s">
        <v>175</v>
      </c>
      <c r="F6" s="112"/>
      <c r="G6" s="37">
        <f>SUM(K9)</f>
        <v>0</v>
      </c>
      <c r="H6" s="51" t="s">
        <v>167</v>
      </c>
      <c r="I6" s="35"/>
    </row>
    <row r="7" spans="1:13" ht="15.6" x14ac:dyDescent="0.25">
      <c r="B7" s="13"/>
      <c r="C7" s="13"/>
    </row>
    <row r="8" spans="1:13" s="14" customFormat="1" ht="15.75" customHeight="1" x14ac:dyDescent="0.25">
      <c r="B8" s="54" t="s">
        <v>78</v>
      </c>
      <c r="C8" s="58" t="s">
        <v>152</v>
      </c>
      <c r="D8" s="57" t="s">
        <v>1</v>
      </c>
      <c r="E8" s="57" t="s">
        <v>2</v>
      </c>
      <c r="F8" s="57" t="s">
        <v>5</v>
      </c>
      <c r="G8" s="58" t="s">
        <v>3</v>
      </c>
      <c r="H8" s="54" t="s">
        <v>4</v>
      </c>
      <c r="I8" s="56" t="s">
        <v>90</v>
      </c>
      <c r="L8" s="11"/>
      <c r="M8" s="11"/>
    </row>
    <row r="9" spans="1:13" customFormat="1" ht="78.2" x14ac:dyDescent="0.25">
      <c r="B9" s="71" t="s">
        <v>130</v>
      </c>
      <c r="C9" s="96"/>
      <c r="D9" s="10" t="s">
        <v>240</v>
      </c>
      <c r="E9" s="44"/>
      <c r="F9" s="10" t="s">
        <v>131</v>
      </c>
      <c r="G9" s="71">
        <v>9</v>
      </c>
      <c r="H9" s="69" t="s">
        <v>18</v>
      </c>
      <c r="I9" s="91"/>
      <c r="J9" s="11"/>
      <c r="K9" s="15">
        <f>IF(OR(H9="NO",H9="Select"),0,IF(H9="1 project",3,IF(H9="2 projects",6,9)))</f>
        <v>0</v>
      </c>
      <c r="L9" s="11"/>
      <c r="M9" s="11"/>
    </row>
    <row r="10" spans="1:13" customFormat="1" ht="15.6" x14ac:dyDescent="0.25">
      <c r="A10" s="11"/>
      <c r="B10" s="11"/>
      <c r="C10" s="11"/>
      <c r="D10" s="12"/>
      <c r="E10" s="12"/>
      <c r="F10" s="12"/>
      <c r="G10" s="11"/>
      <c r="H10" s="11"/>
      <c r="I10" s="35"/>
      <c r="J10" s="11"/>
      <c r="K10" s="15"/>
      <c r="L10" s="11"/>
      <c r="M10" s="11"/>
    </row>
    <row r="11" spans="1:13" customFormat="1" ht="15.6" x14ac:dyDescent="0.25">
      <c r="A11" s="11"/>
      <c r="B11" s="11"/>
      <c r="C11" s="11"/>
      <c r="D11" s="12"/>
      <c r="E11" s="12"/>
      <c r="F11" s="12"/>
      <c r="G11" s="11"/>
      <c r="H11" s="11"/>
      <c r="I11" s="11"/>
      <c r="J11" s="11"/>
      <c r="K11" s="15"/>
      <c r="L11" s="11"/>
      <c r="M11" s="11"/>
    </row>
  </sheetData>
  <sheetProtection algorithmName="SHA-512" hashValue="RLhmZzqAjmGg8qTlAn4iYnC7WdTdTDmtKXTTpAPRGb2bDfyVIf8NKCJRznMBRLv97cmIYtJunWvDjk2lw9WSBw==" saltValue="YkLN37Yuv0h2i+MFmbdtFQ==" spinCount="100000" sheet="1" objects="1" scenarios="1"/>
  <protectedRanges>
    <protectedRange sqref="H9:I9" name="Range1"/>
  </protectedRanges>
  <mergeCells count="1">
    <mergeCell ref="E6:F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x14:formula1>
            <xm:f>Dropdown!$H$1:$H$5</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Dashboard</vt:lpstr>
      <vt:lpstr>1_Energy Conservation</vt:lpstr>
      <vt:lpstr>2_Waste Reduction</vt:lpstr>
      <vt:lpstr>3_Paper Reduction</vt:lpstr>
      <vt:lpstr>4_Green Purchasing</vt:lpstr>
      <vt:lpstr>5_Green Event Management</vt:lpstr>
      <vt:lpstr>6_Awareness and Engagement</vt:lpstr>
      <vt:lpstr>7_Workplace Health and Wellness</vt:lpstr>
      <vt:lpstr>8_Innovation</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zandraleung@cuhk.edu.hk</dc:creator>
  <cp:lastModifiedBy>Serena Wong</cp:lastModifiedBy>
  <cp:lastPrinted>2019-09-20T04:33:49Z</cp:lastPrinted>
  <dcterms:created xsi:type="dcterms:W3CDTF">2019-09-19T01:39:36Z</dcterms:created>
  <dcterms:modified xsi:type="dcterms:W3CDTF">2019-12-19T01:35:24Z</dcterms:modified>
</cp:coreProperties>
</file>